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2" yWindow="0" windowWidth="11472" windowHeight="9780" activeTab="0"/>
  </bookViews>
  <sheets>
    <sheet name="05-01" sheetId="1" r:id="rId1"/>
    <sheet name="05-02" sheetId="2" r:id="rId2"/>
    <sheet name="05-03" sheetId="3" r:id="rId3"/>
    <sheet name="05-04" sheetId="4" r:id="rId4"/>
    <sheet name="05-05" sheetId="5" r:id="rId5"/>
    <sheet name="05-06" sheetId="6" r:id="rId6"/>
    <sheet name="05-07" sheetId="7" r:id="rId7"/>
    <sheet name="05-08" sheetId="8" r:id="rId8"/>
    <sheet name="05-9" sheetId="9" r:id="rId9"/>
    <sheet name="05-10" sheetId="10" r:id="rId10"/>
  </sheets>
  <externalReferences>
    <externalReference r:id="rId13"/>
  </externalReferences>
  <definedNames>
    <definedName name="_xlnm.Print_Titles" localSheetId="8">'05-9'!$1:$3</definedName>
  </definedNames>
  <calcPr fullCalcOnLoad="1"/>
</workbook>
</file>

<file path=xl/sharedStrings.xml><?xml version="1.0" encoding="utf-8"?>
<sst xmlns="http://schemas.openxmlformats.org/spreadsheetml/2006/main" count="313" uniqueCount="171">
  <si>
    <t>单位：万元</t>
  </si>
  <si>
    <t>年份</t>
  </si>
  <si>
    <t>全社会固定资产投资</t>
  </si>
  <si>
    <t>其中</t>
  </si>
  <si>
    <t>合计</t>
  </si>
  <si>
    <t>第一产业</t>
  </si>
  <si>
    <t>第二产业</t>
  </si>
  <si>
    <t>第三产业</t>
  </si>
  <si>
    <t>城镇以上</t>
  </si>
  <si>
    <t>房地产</t>
  </si>
  <si>
    <t>农村</t>
  </si>
  <si>
    <t>限额以上
项目投资</t>
  </si>
  <si>
    <t>城镇限额
以下投资</t>
  </si>
  <si>
    <t>农村非农户
限额以下投资</t>
  </si>
  <si>
    <t>农户投资</t>
  </si>
  <si>
    <t>表5-2 全社会新增固定资产及房屋竣工面积</t>
  </si>
  <si>
    <t>单位：万平方米</t>
  </si>
  <si>
    <t>全社会新增固定资产（万元）</t>
  </si>
  <si>
    <t>全社会房屋竣工面积</t>
  </si>
  <si>
    <t>其中：住宅</t>
  </si>
  <si>
    <t>小计</t>
  </si>
  <si>
    <t>表5-3 城镇以上固定资产投资完成情况</t>
  </si>
  <si>
    <t>本年累计完成投资</t>
  </si>
  <si>
    <t>合计中</t>
  </si>
  <si>
    <t>新增固定资产</t>
  </si>
  <si>
    <t>建筑工程</t>
  </si>
  <si>
    <t>安装工程</t>
  </si>
  <si>
    <t>设备工器具购置</t>
  </si>
  <si>
    <t>其他费用</t>
  </si>
  <si>
    <t>表5-4 农村非农户固定资产投资完成情况</t>
  </si>
  <si>
    <t>合计中：</t>
  </si>
  <si>
    <t>2008</t>
  </si>
  <si>
    <t>表5-5 全社会分行业固定资产投资完成情况</t>
  </si>
  <si>
    <t>农林牧渔业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</si>
  <si>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</si>
  <si>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</si>
  <si>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</si>
  <si>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</si>
  <si>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</si>
  <si>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</si>
  <si>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</si>
  <si>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</si>
  <si>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</si>
  <si>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</si>
  <si>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</si>
  <si>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科学研究、技术服务和地质勘查业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</si>
  <si>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</si>
  <si>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</si>
  <si>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</si>
  <si>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</si>
  <si>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</si>
  <si>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</si>
  <si>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表5-6 城镇以上分行业固定资产投资完成情况</t>
  </si>
  <si>
    <t>表5-7 农村非农户分行业固定资产投资完成情况</t>
  </si>
  <si>
    <t>单位：万元、万平方米</t>
  </si>
  <si>
    <t>本年累计完成情况</t>
  </si>
  <si>
    <t>合计中（按经济类型分）：</t>
  </si>
  <si>
    <t>合计中（按开发商资质分）：</t>
  </si>
  <si>
    <t>房屋竣工面积</t>
  </si>
  <si>
    <t>商品房销售额</t>
  </si>
  <si>
    <t>商品房销售建筑面积</t>
  </si>
  <si>
    <t>国有经济</t>
  </si>
  <si>
    <t>集体经济</t>
  </si>
  <si>
    <t>其他经济</t>
  </si>
  <si>
    <t>一级</t>
  </si>
  <si>
    <t>二级</t>
  </si>
  <si>
    <t>三级</t>
  </si>
  <si>
    <t>四级</t>
  </si>
  <si>
    <t>其他</t>
  </si>
  <si>
    <t>指  标  名  称</t>
  </si>
  <si>
    <t>企业单位数</t>
  </si>
  <si>
    <t>一、投资完成情况</t>
  </si>
  <si>
    <t xml:space="preserve">          </t>
  </si>
  <si>
    <t xml:space="preserve">  按构成分</t>
  </si>
  <si>
    <t xml:space="preserve">    建筑工程</t>
  </si>
  <si>
    <t xml:space="preserve">    安装工程</t>
  </si>
  <si>
    <t xml:space="preserve">    设备工器具购置</t>
  </si>
  <si>
    <t xml:space="preserve">    其他费用</t>
  </si>
  <si>
    <t xml:space="preserve">  按用途分</t>
  </si>
  <si>
    <t xml:space="preserve">    住宅</t>
  </si>
  <si>
    <t xml:space="preserve">    办公楼</t>
  </si>
  <si>
    <t xml:space="preserve">    商业营业用房</t>
  </si>
  <si>
    <t xml:space="preserve">    其他</t>
  </si>
  <si>
    <t>二、本年新增固定资产</t>
  </si>
  <si>
    <t>房屋施工面积</t>
  </si>
  <si>
    <t xml:space="preserve">  其中:住宅</t>
  </si>
  <si>
    <t>出租房屋面积</t>
  </si>
  <si>
    <t>商品房销售面积</t>
  </si>
  <si>
    <t>空置面积</t>
  </si>
  <si>
    <t xml:space="preserve">  流动资产合计</t>
  </si>
  <si>
    <t xml:space="preserve">  固定资产原价</t>
  </si>
  <si>
    <t xml:space="preserve">  累计折旧</t>
  </si>
  <si>
    <t xml:space="preserve">    其中：本年折旧</t>
  </si>
  <si>
    <t xml:space="preserve">  资产总计</t>
  </si>
  <si>
    <t xml:space="preserve">  负债合计</t>
  </si>
  <si>
    <t xml:space="preserve">  所有者权益合计</t>
  </si>
  <si>
    <t xml:space="preserve">    其中：实收资本</t>
  </si>
  <si>
    <t xml:space="preserve">  主营业务收入</t>
  </si>
  <si>
    <t xml:space="preserve">  主营业务成本</t>
  </si>
  <si>
    <t xml:space="preserve">  主营业务税金及附加</t>
  </si>
  <si>
    <t xml:space="preserve">  主营业务利润</t>
  </si>
  <si>
    <t xml:space="preserve">  其他业务利润</t>
  </si>
  <si>
    <t xml:space="preserve">  销售费用</t>
  </si>
  <si>
    <t xml:space="preserve">  管理费用</t>
  </si>
  <si>
    <t xml:space="preserve">    其中：税金</t>
  </si>
  <si>
    <t xml:space="preserve">  财务费用</t>
  </si>
  <si>
    <t xml:space="preserve">  营业利润</t>
  </si>
  <si>
    <t xml:space="preserve">  利润总额</t>
  </si>
  <si>
    <t xml:space="preserve">  劳动、失业保险费</t>
  </si>
  <si>
    <t>⒊工资、福利费</t>
  </si>
  <si>
    <t xml:space="preserve">  本年应付工资总额</t>
  </si>
  <si>
    <t xml:space="preserve">  本年应付福利费总额</t>
  </si>
  <si>
    <t>⒋全部从业人员年平均人数（人）</t>
  </si>
  <si>
    <t>指标</t>
  </si>
  <si>
    <t>计量单位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</si>
  <si>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</si>
  <si>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</si>
  <si>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</si>
  <si>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</si>
  <si>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</si>
  <si>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</si>
  <si>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</si>
  <si>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</si>
  <si>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</si>
  <si>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企业家数</t>
  </si>
  <si>
    <t>家</t>
  </si>
  <si>
    <t>建筑业总产值</t>
  </si>
  <si>
    <t>万元</t>
  </si>
  <si>
    <t xml:space="preserve">  建筑工程</t>
  </si>
  <si>
    <t xml:space="preserve">  安装工程</t>
  </si>
  <si>
    <t xml:space="preserve">  其他</t>
  </si>
  <si>
    <t>竣工产值</t>
  </si>
  <si>
    <t>房屋建筑施工面积</t>
  </si>
  <si>
    <t>万平方米</t>
  </si>
  <si>
    <t>房屋建筑竣工面积</t>
  </si>
  <si>
    <t>机械设备年末总台数</t>
  </si>
  <si>
    <t>台</t>
  </si>
  <si>
    <t>机械设备年末总功率</t>
  </si>
  <si>
    <t>万千瓦</t>
  </si>
  <si>
    <t>机械设备净值</t>
  </si>
  <si>
    <t>计算劳动生产率的年平均人数</t>
  </si>
  <si>
    <t>万人</t>
  </si>
  <si>
    <t>年末资产负债</t>
  </si>
  <si>
    <t>—</t>
  </si>
  <si>
    <t xml:space="preserve">  流动资产</t>
  </si>
  <si>
    <t xml:space="preserve">  固定资产小计</t>
  </si>
  <si>
    <t xml:space="preserve">  流动负债</t>
  </si>
  <si>
    <t xml:space="preserve">  长期负债</t>
  </si>
  <si>
    <t>损益及分配</t>
  </si>
  <si>
    <t xml:space="preserve">  工程结算收入</t>
  </si>
  <si>
    <t xml:space="preserve">  工程结算成本</t>
  </si>
  <si>
    <t xml:space="preserve">  工程结算税金及附加</t>
  </si>
  <si>
    <t xml:space="preserve">  工程结算利润</t>
  </si>
  <si>
    <t>工资、福利费</t>
  </si>
  <si>
    <t>建筑业增加值</t>
  </si>
  <si>
    <t>表5-1 全社会固定资产投资(年鉴 表7-1)</t>
  </si>
  <si>
    <t>表5-8 房地产企业开发投资情况</t>
  </si>
  <si>
    <t>表5-9 房地产企业开发经营情况</t>
  </si>
  <si>
    <t>表5-10 建筑业企业生产经营及财务情况</t>
  </si>
  <si>
    <t>2018</t>
  </si>
  <si>
    <t>注：2015年后，由于投资制度的变动，取消了城镇、农村投资情况的分类。</t>
  </si>
  <si>
    <t>⒈计划总投资</t>
  </si>
  <si>
    <t>⒉本年完成投资</t>
  </si>
  <si>
    <t>⒈年末资产负债</t>
  </si>
  <si>
    <t>⒉损益及分配</t>
  </si>
  <si>
    <t>2018增速（%）</t>
  </si>
  <si>
    <t>-18.5</t>
  </si>
  <si>
    <t>131.9</t>
  </si>
  <si>
    <t>13.4</t>
  </si>
  <si>
    <t>-21.3</t>
  </si>
  <si>
    <t>-28.7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</si>
</sst>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13" fillId="35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34" borderId="8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3" fillId="0" borderId="0" xfId="59" applyFont="1">
      <alignment vertical="center"/>
      <protection/>
    </xf>
    <xf numFmtId="0" fontId="1" fillId="0" borderId="0" xfId="59" applyFont="1">
      <alignment vertical="center"/>
      <protection/>
    </xf>
    <xf numFmtId="0" fontId="1" fillId="0" borderId="0" xfId="59" applyFont="1" applyFill="1">
      <alignment vertical="center"/>
      <protection/>
    </xf>
    <xf numFmtId="0" fontId="3" fillId="0" borderId="10" xfId="58" applyFont="1" applyBorder="1" applyAlignment="1">
      <alignment horizontal="center" vertical="center"/>
      <protection/>
    </xf>
    <xf numFmtId="49" fontId="3" fillId="48" borderId="11" xfId="58" applyNumberFormat="1" applyFont="1" applyFill="1" applyBorder="1" applyAlignment="1">
      <alignment horizontal="center" vertical="center"/>
      <protection/>
    </xf>
    <xf numFmtId="0" fontId="3" fillId="0" borderId="15" xfId="58" applyFont="1" applyBorder="1" applyAlignment="1">
      <alignment vertical="center"/>
      <protection/>
    </xf>
    <xf numFmtId="176" fontId="3" fillId="0" borderId="16" xfId="58" applyNumberFormat="1" applyFont="1" applyBorder="1" applyAlignment="1">
      <alignment vertical="center"/>
      <protection/>
    </xf>
    <xf numFmtId="176" fontId="3" fillId="0" borderId="0" xfId="58" applyNumberFormat="1" applyFont="1" applyBorder="1" applyAlignment="1">
      <alignment vertical="center"/>
      <protection/>
    </xf>
    <xf numFmtId="0" fontId="3" fillId="0" borderId="17" xfId="58" applyFont="1" applyBorder="1" applyAlignment="1">
      <alignment vertical="center"/>
      <protection/>
    </xf>
    <xf numFmtId="176" fontId="3" fillId="0" borderId="12" xfId="58" applyNumberFormat="1" applyFont="1" applyBorder="1" applyAlignment="1">
      <alignment vertical="center"/>
      <protection/>
    </xf>
    <xf numFmtId="0" fontId="3" fillId="0" borderId="18" xfId="58" applyFont="1" applyBorder="1" applyAlignment="1">
      <alignment vertical="center"/>
      <protection/>
    </xf>
    <xf numFmtId="176" fontId="3" fillId="0" borderId="13" xfId="58" applyNumberFormat="1" applyFont="1" applyBorder="1" applyAlignment="1">
      <alignment vertical="center"/>
      <protection/>
    </xf>
    <xf numFmtId="176" fontId="3" fillId="0" borderId="14" xfId="58" applyNumberFormat="1" applyFont="1" applyBorder="1" applyAlignment="1">
      <alignment vertical="center"/>
      <protection/>
    </xf>
    <xf numFmtId="0" fontId="3" fillId="0" borderId="0" xfId="59" applyFont="1" applyFill="1" applyAlignment="1">
      <alignment horizontal="right" vertical="center"/>
      <protection/>
    </xf>
    <xf numFmtId="49" fontId="3" fillId="0" borderId="19" xfId="58" applyNumberFormat="1" applyFont="1" applyFill="1" applyBorder="1" applyAlignment="1">
      <alignment horizontal="center" vertical="center"/>
      <protection/>
    </xf>
    <xf numFmtId="49" fontId="3" fillId="48" borderId="19" xfId="58" applyNumberFormat="1" applyFont="1" applyFill="1" applyBorder="1" applyAlignment="1">
      <alignment horizontal="center" vertical="center"/>
      <protection/>
    </xf>
    <xf numFmtId="176" fontId="1" fillId="0" borderId="0" xfId="58" applyNumberFormat="1" applyFont="1">
      <alignment/>
      <protection/>
    </xf>
    <xf numFmtId="0" fontId="1" fillId="0" borderId="14" xfId="58" applyFont="1" applyBorder="1">
      <alignment/>
      <protection/>
    </xf>
    <xf numFmtId="0" fontId="3" fillId="0" borderId="2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23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49" borderId="21" xfId="0" applyNumberFormat="1" applyFont="1" applyFill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0" fontId="2" fillId="0" borderId="0" xfId="59" applyFont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176" fontId="3" fillId="0" borderId="14" xfId="0" applyNumberFormat="1" applyFont="1" applyBorder="1" applyAlignment="1">
      <alignment horizontal="right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30年资料05-固定资产投资、建筑业ff" xfId="58"/>
    <cellStyle name="常规_n4-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3nbnj\2002nj\2002&#24180;&#37492;&#32508;&#21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指标1"/>
      <sheetName val="国民经济指标2"/>
      <sheetName val="财政"/>
      <sheetName val="邮电"/>
      <sheetName val="行政区划"/>
      <sheetName val="气象"/>
      <sheetName val="人口"/>
      <sheetName val="人口图表"/>
      <sheetName val="人口变动"/>
      <sheetName val="人口变动图表"/>
      <sheetName val="农业总产值图"/>
      <sheetName val="农林牧渔总产值"/>
      <sheetName val="农作物播种面积"/>
      <sheetName val="播种面积图"/>
      <sheetName val="农村劳动力"/>
      <sheetName val="农村劳动力图"/>
      <sheetName val="全社会产投资"/>
      <sheetName val="投资图"/>
      <sheetName val="对外经济"/>
      <sheetName val="图表利用外资"/>
      <sheetName val="图表出口"/>
      <sheetName val="历年零售额"/>
      <sheetName val="零售额图"/>
      <sheetName val="卫生"/>
      <sheetName val="教育"/>
      <sheetName val="物价总指数"/>
      <sheetName val="生活水平"/>
      <sheetName val="生活水平图"/>
      <sheetName val="历年城市居民生活情况"/>
      <sheetName val="基本情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ySplit="4" topLeftCell="A71" activePane="bottomLeft" state="frozen"/>
      <selection pane="topLeft" activeCell="A1" sqref="A1"/>
      <selection pane="bottomLeft" activeCell="H87" sqref="H87"/>
    </sheetView>
  </sheetViews>
  <sheetFormatPr defaultColWidth="8.75390625" defaultRowHeight="14.25"/>
  <cols>
    <col min="1" max="1" width="12.875" style="1" bestFit="1" customWidth="1"/>
    <col min="2" max="8" width="10.625" style="0" customWidth="1"/>
  </cols>
  <sheetData>
    <row r="1" spans="1:8" ht="21.75">
      <c r="A1" s="117" t="s">
        <v>155</v>
      </c>
      <c r="B1" s="117"/>
      <c r="C1" s="117"/>
      <c r="D1" s="117"/>
      <c r="E1" s="117"/>
      <c r="F1" s="117"/>
      <c r="G1" s="117"/>
      <c r="H1" s="117"/>
    </row>
    <row r="2" spans="1:12" ht="19.5" customHeight="1">
      <c r="A2" s="4"/>
      <c r="B2" s="3"/>
      <c r="C2" s="3"/>
      <c r="D2" s="3"/>
      <c r="E2" s="3"/>
      <c r="F2" s="3"/>
      <c r="G2" s="3"/>
      <c r="H2" s="118" t="s">
        <v>0</v>
      </c>
      <c r="I2" s="118"/>
      <c r="J2" s="118"/>
      <c r="K2" s="118"/>
      <c r="L2" s="118"/>
    </row>
    <row r="3" spans="1:12" ht="19.5" customHeight="1">
      <c r="A3" s="122" t="s">
        <v>1</v>
      </c>
      <c r="B3" s="119" t="s">
        <v>2</v>
      </c>
      <c r="C3" s="119"/>
      <c r="D3" s="119"/>
      <c r="E3" s="119"/>
      <c r="F3" s="119" t="s">
        <v>3</v>
      </c>
      <c r="G3" s="119"/>
      <c r="H3" s="120"/>
      <c r="I3" s="120" t="s">
        <v>3</v>
      </c>
      <c r="J3" s="121"/>
      <c r="K3" s="121"/>
      <c r="L3" s="121"/>
    </row>
    <row r="4" spans="1:12" ht="38.25" customHeight="1">
      <c r="A4" s="123"/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</row>
    <row r="5" spans="1:12" ht="19.5" customHeight="1">
      <c r="A5" s="34">
        <v>1949</v>
      </c>
      <c r="B5" s="92">
        <v>1</v>
      </c>
      <c r="C5" s="93"/>
      <c r="D5" s="93">
        <v>1</v>
      </c>
      <c r="E5" s="93"/>
      <c r="F5" s="93">
        <f>B5</f>
        <v>1</v>
      </c>
      <c r="G5" s="93"/>
      <c r="H5" s="93"/>
      <c r="I5" s="94"/>
      <c r="J5" s="95"/>
      <c r="K5" s="95"/>
      <c r="L5" s="95"/>
    </row>
    <row r="6" spans="1:8" ht="19.5" customHeight="1">
      <c r="A6" s="36">
        <v>1950</v>
      </c>
      <c r="B6" s="90">
        <v>5</v>
      </c>
      <c r="C6" s="91"/>
      <c r="D6" s="91">
        <v>1</v>
      </c>
      <c r="E6" s="91">
        <f>B6-C6-D6</f>
        <v>4</v>
      </c>
      <c r="F6" s="91">
        <f aca="true" t="shared" si="0" ref="F6:F33">B6</f>
        <v>5</v>
      </c>
      <c r="G6" s="91"/>
      <c r="H6" s="91"/>
    </row>
    <row r="7" spans="1:8" ht="19.5" customHeight="1">
      <c r="A7" s="36">
        <v>1951</v>
      </c>
      <c r="B7" s="90"/>
      <c r="C7" s="91"/>
      <c r="D7" s="91"/>
      <c r="E7" s="91"/>
      <c r="F7" s="91"/>
      <c r="G7" s="91"/>
      <c r="H7" s="91"/>
    </row>
    <row r="8" spans="1:8" ht="19.5" customHeight="1">
      <c r="A8" s="36">
        <v>1952</v>
      </c>
      <c r="B8" s="90">
        <v>1</v>
      </c>
      <c r="C8" s="91"/>
      <c r="D8" s="91"/>
      <c r="E8" s="91">
        <f>B8-C8-D8</f>
        <v>1</v>
      </c>
      <c r="F8" s="91">
        <f t="shared" si="0"/>
        <v>1</v>
      </c>
      <c r="G8" s="91"/>
      <c r="H8" s="91"/>
    </row>
    <row r="9" spans="1:8" ht="19.5" customHeight="1">
      <c r="A9" s="36">
        <v>1953</v>
      </c>
      <c r="B9" s="90">
        <v>13</v>
      </c>
      <c r="C9" s="91"/>
      <c r="D9" s="91">
        <v>2</v>
      </c>
      <c r="E9" s="91">
        <f aca="true" t="shared" si="1" ref="E9:E33">B9-C9-D9</f>
        <v>11</v>
      </c>
      <c r="F9" s="91">
        <f t="shared" si="0"/>
        <v>13</v>
      </c>
      <c r="G9" s="91"/>
      <c r="H9" s="91"/>
    </row>
    <row r="10" spans="1:8" ht="19.5" customHeight="1">
      <c r="A10" s="36">
        <v>1954</v>
      </c>
      <c r="B10" s="90">
        <v>39</v>
      </c>
      <c r="C10" s="91">
        <v>20</v>
      </c>
      <c r="D10" s="91">
        <v>3</v>
      </c>
      <c r="E10" s="91">
        <f t="shared" si="1"/>
        <v>16</v>
      </c>
      <c r="F10" s="91">
        <f t="shared" si="0"/>
        <v>39</v>
      </c>
      <c r="G10" s="91"/>
      <c r="H10" s="91"/>
    </row>
    <row r="11" spans="1:8" ht="19.5" customHeight="1">
      <c r="A11" s="36">
        <v>1955</v>
      </c>
      <c r="B11" s="90">
        <v>8</v>
      </c>
      <c r="C11" s="91">
        <v>2</v>
      </c>
      <c r="D11" s="91">
        <v>5</v>
      </c>
      <c r="E11" s="91">
        <f t="shared" si="1"/>
        <v>1</v>
      </c>
      <c r="F11" s="91">
        <f t="shared" si="0"/>
        <v>8</v>
      </c>
      <c r="G11" s="91"/>
      <c r="H11" s="91"/>
    </row>
    <row r="12" spans="1:8" ht="19.5" customHeight="1">
      <c r="A12" s="36">
        <v>1956</v>
      </c>
      <c r="B12" s="90">
        <v>52</v>
      </c>
      <c r="C12" s="91">
        <v>3</v>
      </c>
      <c r="D12" s="91">
        <v>4</v>
      </c>
      <c r="E12" s="91">
        <f t="shared" si="1"/>
        <v>45</v>
      </c>
      <c r="F12" s="91">
        <f t="shared" si="0"/>
        <v>52</v>
      </c>
      <c r="G12" s="91"/>
      <c r="H12" s="91"/>
    </row>
    <row r="13" spans="1:8" ht="19.5" customHeight="1">
      <c r="A13" s="36">
        <v>1957</v>
      </c>
      <c r="B13" s="90">
        <v>31</v>
      </c>
      <c r="C13" s="91">
        <v>1</v>
      </c>
      <c r="D13" s="91">
        <v>2</v>
      </c>
      <c r="E13" s="91">
        <f t="shared" si="1"/>
        <v>28</v>
      </c>
      <c r="F13" s="91">
        <f t="shared" si="0"/>
        <v>31</v>
      </c>
      <c r="G13" s="91"/>
      <c r="H13" s="91"/>
    </row>
    <row r="14" spans="1:8" ht="19.5" customHeight="1">
      <c r="A14" s="36">
        <v>1958</v>
      </c>
      <c r="B14" s="90">
        <v>184</v>
      </c>
      <c r="C14" s="91">
        <v>16</v>
      </c>
      <c r="D14" s="91">
        <v>127</v>
      </c>
      <c r="E14" s="91">
        <f t="shared" si="1"/>
        <v>41</v>
      </c>
      <c r="F14" s="91">
        <f t="shared" si="0"/>
        <v>184</v>
      </c>
      <c r="G14" s="91"/>
      <c r="H14" s="91"/>
    </row>
    <row r="15" spans="1:8" ht="19.5" customHeight="1">
      <c r="A15" s="36">
        <v>1959</v>
      </c>
      <c r="B15" s="90">
        <v>131</v>
      </c>
      <c r="C15" s="91">
        <v>73</v>
      </c>
      <c r="D15" s="91">
        <v>13</v>
      </c>
      <c r="E15" s="91">
        <f t="shared" si="1"/>
        <v>45</v>
      </c>
      <c r="F15" s="91">
        <f t="shared" si="0"/>
        <v>131</v>
      </c>
      <c r="G15" s="91"/>
      <c r="H15" s="91"/>
    </row>
    <row r="16" spans="1:8" ht="19.5" customHeight="1">
      <c r="A16" s="36">
        <v>1960</v>
      </c>
      <c r="B16" s="90">
        <v>299</v>
      </c>
      <c r="C16" s="91">
        <v>87</v>
      </c>
      <c r="D16" s="91">
        <v>110</v>
      </c>
      <c r="E16" s="91">
        <f t="shared" si="1"/>
        <v>102</v>
      </c>
      <c r="F16" s="91">
        <f t="shared" si="0"/>
        <v>299</v>
      </c>
      <c r="G16" s="91"/>
      <c r="H16" s="91"/>
    </row>
    <row r="17" spans="1:8" ht="19.5" customHeight="1">
      <c r="A17" s="36">
        <v>1961</v>
      </c>
      <c r="B17" s="90">
        <v>236</v>
      </c>
      <c r="C17" s="91">
        <v>84</v>
      </c>
      <c r="D17" s="91">
        <v>83</v>
      </c>
      <c r="E17" s="91">
        <f t="shared" si="1"/>
        <v>69</v>
      </c>
      <c r="F17" s="91">
        <f t="shared" si="0"/>
        <v>236</v>
      </c>
      <c r="G17" s="91"/>
      <c r="H17" s="91"/>
    </row>
    <row r="18" spans="1:8" ht="19.5" customHeight="1">
      <c r="A18" s="36">
        <v>1962</v>
      </c>
      <c r="B18" s="90">
        <v>47</v>
      </c>
      <c r="C18" s="91">
        <v>1</v>
      </c>
      <c r="D18" s="91"/>
      <c r="E18" s="91">
        <f t="shared" si="1"/>
        <v>46</v>
      </c>
      <c r="F18" s="91">
        <f t="shared" si="0"/>
        <v>47</v>
      </c>
      <c r="G18" s="91"/>
      <c r="H18" s="91"/>
    </row>
    <row r="19" spans="1:8" ht="19.5" customHeight="1">
      <c r="A19" s="36">
        <v>1963</v>
      </c>
      <c r="B19" s="90">
        <v>37</v>
      </c>
      <c r="C19" s="91">
        <v>11</v>
      </c>
      <c r="D19" s="91">
        <v>3</v>
      </c>
      <c r="E19" s="91">
        <f t="shared" si="1"/>
        <v>23</v>
      </c>
      <c r="F19" s="91">
        <v>37</v>
      </c>
      <c r="G19" s="91"/>
      <c r="H19" s="91"/>
    </row>
    <row r="20" spans="1:8" ht="19.5" customHeight="1">
      <c r="A20" s="36">
        <v>1964</v>
      </c>
      <c r="B20" s="90">
        <v>54</v>
      </c>
      <c r="C20" s="91">
        <v>18</v>
      </c>
      <c r="D20" s="91"/>
      <c r="E20" s="91">
        <f t="shared" si="1"/>
        <v>36</v>
      </c>
      <c r="F20" s="91">
        <f t="shared" si="0"/>
        <v>54</v>
      </c>
      <c r="G20" s="91"/>
      <c r="H20" s="91"/>
    </row>
    <row r="21" spans="1:8" ht="19.5" customHeight="1">
      <c r="A21" s="36">
        <v>1965</v>
      </c>
      <c r="B21" s="90">
        <v>50</v>
      </c>
      <c r="C21" s="91">
        <v>8</v>
      </c>
      <c r="D21" s="91">
        <v>21</v>
      </c>
      <c r="E21" s="91">
        <f t="shared" si="1"/>
        <v>21</v>
      </c>
      <c r="F21" s="91">
        <f t="shared" si="0"/>
        <v>50</v>
      </c>
      <c r="G21" s="91"/>
      <c r="H21" s="91"/>
    </row>
    <row r="22" spans="1:8" ht="19.5" customHeight="1">
      <c r="A22" s="36">
        <v>1966</v>
      </c>
      <c r="B22" s="90">
        <v>18</v>
      </c>
      <c r="C22" s="91">
        <v>8</v>
      </c>
      <c r="D22" s="91"/>
      <c r="E22" s="91">
        <f t="shared" si="1"/>
        <v>10</v>
      </c>
      <c r="F22" s="91">
        <f t="shared" si="0"/>
        <v>18</v>
      </c>
      <c r="G22" s="91"/>
      <c r="H22" s="91"/>
    </row>
    <row r="23" spans="1:8" ht="19.5" customHeight="1">
      <c r="A23" s="36">
        <v>1967</v>
      </c>
      <c r="B23" s="90">
        <v>82</v>
      </c>
      <c r="C23" s="91">
        <v>19</v>
      </c>
      <c r="D23" s="91">
        <v>6</v>
      </c>
      <c r="E23" s="91">
        <f t="shared" si="1"/>
        <v>57</v>
      </c>
      <c r="F23" s="91">
        <f t="shared" si="0"/>
        <v>82</v>
      </c>
      <c r="G23" s="91"/>
      <c r="H23" s="91"/>
    </row>
    <row r="24" spans="1:8" ht="19.5" customHeight="1">
      <c r="A24" s="36">
        <v>1968</v>
      </c>
      <c r="B24" s="90">
        <v>139</v>
      </c>
      <c r="C24" s="91">
        <v>16</v>
      </c>
      <c r="D24" s="91">
        <v>17</v>
      </c>
      <c r="E24" s="91">
        <f t="shared" si="1"/>
        <v>106</v>
      </c>
      <c r="F24" s="91">
        <f t="shared" si="0"/>
        <v>139</v>
      </c>
      <c r="G24" s="91"/>
      <c r="H24" s="91"/>
    </row>
    <row r="25" spans="1:8" ht="19.5" customHeight="1">
      <c r="A25" s="36">
        <v>1969</v>
      </c>
      <c r="B25" s="90">
        <v>262</v>
      </c>
      <c r="C25" s="91">
        <v>22</v>
      </c>
      <c r="D25" s="91">
        <v>17</v>
      </c>
      <c r="E25" s="91">
        <f t="shared" si="1"/>
        <v>223</v>
      </c>
      <c r="F25" s="91">
        <f t="shared" si="0"/>
        <v>262</v>
      </c>
      <c r="G25" s="91"/>
      <c r="H25" s="91"/>
    </row>
    <row r="26" spans="1:8" ht="19.5" customHeight="1">
      <c r="A26" s="36">
        <v>1970</v>
      </c>
      <c r="B26" s="90">
        <v>456</v>
      </c>
      <c r="C26" s="91"/>
      <c r="D26" s="91">
        <v>34</v>
      </c>
      <c r="E26" s="91">
        <f t="shared" si="1"/>
        <v>422</v>
      </c>
      <c r="F26" s="91">
        <f t="shared" si="0"/>
        <v>456</v>
      </c>
      <c r="G26" s="91"/>
      <c r="H26" s="91"/>
    </row>
    <row r="27" spans="1:8" ht="19.5" customHeight="1">
      <c r="A27" s="36">
        <v>1971</v>
      </c>
      <c r="B27" s="90">
        <v>957</v>
      </c>
      <c r="C27" s="91">
        <v>27</v>
      </c>
      <c r="D27" s="91">
        <v>58</v>
      </c>
      <c r="E27" s="91">
        <f t="shared" si="1"/>
        <v>872</v>
      </c>
      <c r="F27" s="91">
        <f t="shared" si="0"/>
        <v>957</v>
      </c>
      <c r="G27" s="91"/>
      <c r="H27" s="91"/>
    </row>
    <row r="28" spans="1:8" ht="19.5" customHeight="1">
      <c r="A28" s="36">
        <v>1972</v>
      </c>
      <c r="B28" s="90">
        <v>845</v>
      </c>
      <c r="C28" s="91">
        <v>31</v>
      </c>
      <c r="D28" s="91">
        <v>31</v>
      </c>
      <c r="E28" s="91">
        <f t="shared" si="1"/>
        <v>783</v>
      </c>
      <c r="F28" s="91">
        <f t="shared" si="0"/>
        <v>845</v>
      </c>
      <c r="G28" s="91"/>
      <c r="H28" s="91"/>
    </row>
    <row r="29" spans="1:8" ht="19.5" customHeight="1">
      <c r="A29" s="36">
        <v>1973</v>
      </c>
      <c r="B29" s="90">
        <v>667</v>
      </c>
      <c r="C29" s="91">
        <v>11</v>
      </c>
      <c r="D29" s="91">
        <v>38</v>
      </c>
      <c r="E29" s="91">
        <f t="shared" si="1"/>
        <v>618</v>
      </c>
      <c r="F29" s="91">
        <f t="shared" si="0"/>
        <v>667</v>
      </c>
      <c r="G29" s="91"/>
      <c r="H29" s="91"/>
    </row>
    <row r="30" spans="1:8" ht="19.5" customHeight="1">
      <c r="A30" s="36">
        <v>1974</v>
      </c>
      <c r="B30" s="90">
        <v>268</v>
      </c>
      <c r="C30" s="91">
        <v>17</v>
      </c>
      <c r="D30" s="91">
        <v>16</v>
      </c>
      <c r="E30" s="91">
        <f t="shared" si="1"/>
        <v>235</v>
      </c>
      <c r="F30" s="91">
        <f t="shared" si="0"/>
        <v>268</v>
      </c>
      <c r="G30" s="91"/>
      <c r="H30" s="91"/>
    </row>
    <row r="31" spans="1:8" ht="19.5" customHeight="1">
      <c r="A31" s="36">
        <v>1975</v>
      </c>
      <c r="B31" s="90">
        <v>309</v>
      </c>
      <c r="C31" s="91">
        <v>24</v>
      </c>
      <c r="D31" s="91">
        <v>77</v>
      </c>
      <c r="E31" s="91">
        <f t="shared" si="1"/>
        <v>208</v>
      </c>
      <c r="F31" s="91">
        <f t="shared" si="0"/>
        <v>309</v>
      </c>
      <c r="G31" s="91"/>
      <c r="H31" s="91"/>
    </row>
    <row r="32" spans="1:8" ht="19.5" customHeight="1">
      <c r="A32" s="36">
        <v>1976</v>
      </c>
      <c r="B32" s="90">
        <v>506</v>
      </c>
      <c r="C32" s="91">
        <v>49</v>
      </c>
      <c r="D32" s="91">
        <v>225</v>
      </c>
      <c r="E32" s="91">
        <f t="shared" si="1"/>
        <v>232</v>
      </c>
      <c r="F32" s="91">
        <f t="shared" si="0"/>
        <v>506</v>
      </c>
      <c r="G32" s="91"/>
      <c r="H32" s="91"/>
    </row>
    <row r="33" spans="1:8" ht="19.5" customHeight="1">
      <c r="A33" s="36">
        <v>1977</v>
      </c>
      <c r="B33" s="90">
        <v>915</v>
      </c>
      <c r="C33" s="91">
        <v>90</v>
      </c>
      <c r="D33" s="91">
        <v>501</v>
      </c>
      <c r="E33" s="91">
        <f t="shared" si="1"/>
        <v>324</v>
      </c>
      <c r="F33" s="91">
        <f t="shared" si="0"/>
        <v>915</v>
      </c>
      <c r="G33" s="91"/>
      <c r="H33" s="91"/>
    </row>
    <row r="34" spans="1:8" s="79" customFormat="1" ht="18.75" customHeight="1">
      <c r="A34" s="81">
        <v>1978</v>
      </c>
      <c r="B34" s="82">
        <v>618</v>
      </c>
      <c r="C34" s="83">
        <v>142</v>
      </c>
      <c r="D34" s="83">
        <v>159</v>
      </c>
      <c r="E34" s="83">
        <v>317</v>
      </c>
      <c r="F34" s="83">
        <v>618</v>
      </c>
      <c r="G34" s="83"/>
      <c r="H34" s="83"/>
    </row>
    <row r="35" spans="1:12" ht="18.75" customHeight="1">
      <c r="A35" s="36">
        <v>1979</v>
      </c>
      <c r="B35" s="7">
        <v>877</v>
      </c>
      <c r="C35" s="8">
        <v>236</v>
      </c>
      <c r="D35" s="8">
        <v>242</v>
      </c>
      <c r="E35" s="8">
        <v>399</v>
      </c>
      <c r="F35" s="8">
        <v>877</v>
      </c>
      <c r="G35" s="8"/>
      <c r="H35" s="83"/>
      <c r="I35" s="3"/>
      <c r="J35" s="3"/>
      <c r="K35" s="3"/>
      <c r="L35" s="3"/>
    </row>
    <row r="36" spans="1:12" ht="18.75" customHeight="1">
      <c r="A36" s="36">
        <v>1980</v>
      </c>
      <c r="B36" s="7">
        <v>1461</v>
      </c>
      <c r="C36" s="8">
        <v>172</v>
      </c>
      <c r="D36" s="8">
        <v>708</v>
      </c>
      <c r="E36" s="8">
        <v>581</v>
      </c>
      <c r="F36" s="8">
        <v>1461</v>
      </c>
      <c r="G36" s="8"/>
      <c r="H36" s="83"/>
      <c r="I36" s="3"/>
      <c r="J36" s="3"/>
      <c r="K36" s="3"/>
      <c r="L36" s="3"/>
    </row>
    <row r="37" spans="1:12" ht="18.75" customHeight="1">
      <c r="A37" s="36">
        <v>1981</v>
      </c>
      <c r="B37" s="7">
        <v>1415</v>
      </c>
      <c r="C37" s="8">
        <v>95</v>
      </c>
      <c r="D37" s="8">
        <v>827</v>
      </c>
      <c r="E37" s="8">
        <v>493</v>
      </c>
      <c r="F37" s="8">
        <v>1415</v>
      </c>
      <c r="G37" s="8"/>
      <c r="H37" s="83"/>
      <c r="I37" s="3"/>
      <c r="J37" s="3"/>
      <c r="K37" s="3"/>
      <c r="L37" s="3"/>
    </row>
    <row r="38" spans="1:12" ht="18.75" customHeight="1">
      <c r="A38" s="36">
        <v>1982</v>
      </c>
      <c r="B38" s="7">
        <v>11331</v>
      </c>
      <c r="C38" s="8">
        <v>1555</v>
      </c>
      <c r="D38" s="8">
        <v>4207</v>
      </c>
      <c r="E38" s="8">
        <v>5569</v>
      </c>
      <c r="F38" s="8">
        <v>1969</v>
      </c>
      <c r="G38" s="8"/>
      <c r="H38" s="8">
        <v>9362</v>
      </c>
      <c r="I38" s="86"/>
      <c r="J38" s="86"/>
      <c r="K38" s="86"/>
      <c r="L38" s="86">
        <v>3825</v>
      </c>
    </row>
    <row r="39" spans="1:12" ht="18.75" customHeight="1">
      <c r="A39" s="36">
        <v>1983</v>
      </c>
      <c r="B39" s="7">
        <v>10435</v>
      </c>
      <c r="C39" s="8">
        <v>874</v>
      </c>
      <c r="D39" s="8">
        <v>4328</v>
      </c>
      <c r="E39" s="8">
        <v>5233</v>
      </c>
      <c r="F39" s="8">
        <v>2170</v>
      </c>
      <c r="G39" s="8"/>
      <c r="H39" s="8">
        <v>8265</v>
      </c>
      <c r="I39" s="86"/>
      <c r="J39" s="86"/>
      <c r="K39" s="86"/>
      <c r="L39" s="86">
        <v>2996</v>
      </c>
    </row>
    <row r="40" spans="1:12" ht="18.75" customHeight="1">
      <c r="A40" s="36">
        <v>1984</v>
      </c>
      <c r="B40" s="7">
        <v>14582</v>
      </c>
      <c r="C40" s="8">
        <v>633</v>
      </c>
      <c r="D40" s="8">
        <v>6035</v>
      </c>
      <c r="E40" s="8">
        <v>7914</v>
      </c>
      <c r="F40" s="8">
        <v>2070</v>
      </c>
      <c r="G40" s="8"/>
      <c r="H40" s="8">
        <v>12512</v>
      </c>
      <c r="I40" s="86"/>
      <c r="J40" s="86"/>
      <c r="K40" s="86"/>
      <c r="L40" s="86">
        <v>4278</v>
      </c>
    </row>
    <row r="41" spans="1:12" ht="18.75" customHeight="1">
      <c r="A41" s="36">
        <v>1985</v>
      </c>
      <c r="B41" s="7">
        <v>25145</v>
      </c>
      <c r="C41" s="8">
        <v>516</v>
      </c>
      <c r="D41" s="8">
        <v>12940</v>
      </c>
      <c r="E41" s="8">
        <v>11689</v>
      </c>
      <c r="F41" s="8">
        <v>4368</v>
      </c>
      <c r="G41" s="8"/>
      <c r="H41" s="8">
        <v>20777</v>
      </c>
      <c r="I41" s="86"/>
      <c r="J41" s="86"/>
      <c r="K41" s="86"/>
      <c r="L41" s="86">
        <v>5743</v>
      </c>
    </row>
    <row r="42" spans="1:12" ht="18.75" customHeight="1">
      <c r="A42" s="36">
        <v>1986</v>
      </c>
      <c r="B42" s="7">
        <v>30161</v>
      </c>
      <c r="C42" s="8">
        <v>737.3097072419107</v>
      </c>
      <c r="D42" s="8">
        <v>13524.342064714947</v>
      </c>
      <c r="E42" s="8">
        <v>15899.348228043142</v>
      </c>
      <c r="F42" s="8">
        <v>5496</v>
      </c>
      <c r="G42" s="8"/>
      <c r="H42" s="8">
        <v>24665</v>
      </c>
      <c r="I42" s="86"/>
      <c r="J42" s="86"/>
      <c r="K42" s="86"/>
      <c r="L42" s="86">
        <v>10217</v>
      </c>
    </row>
    <row r="43" spans="1:12" ht="18.75" customHeight="1">
      <c r="A43" s="36">
        <v>1987</v>
      </c>
      <c r="B43" s="7">
        <v>37638</v>
      </c>
      <c r="C43" s="8">
        <v>1269</v>
      </c>
      <c r="D43" s="8">
        <v>17414.35</v>
      </c>
      <c r="E43" s="8">
        <v>18954.65</v>
      </c>
      <c r="F43" s="8">
        <v>5487</v>
      </c>
      <c r="G43" s="8"/>
      <c r="H43" s="8">
        <v>32151</v>
      </c>
      <c r="I43" s="86"/>
      <c r="J43" s="86"/>
      <c r="K43" s="86"/>
      <c r="L43" s="86">
        <v>12761</v>
      </c>
    </row>
    <row r="44" spans="1:12" ht="18.75" customHeight="1">
      <c r="A44" s="36">
        <v>1988</v>
      </c>
      <c r="B44" s="7">
        <v>44667</v>
      </c>
      <c r="C44" s="8">
        <v>1932.192470837752</v>
      </c>
      <c r="D44" s="8">
        <v>19969.02704135737</v>
      </c>
      <c r="E44" s="8">
        <v>22765.78048780488</v>
      </c>
      <c r="F44" s="8">
        <v>6849</v>
      </c>
      <c r="G44" s="8"/>
      <c r="H44" s="8">
        <v>37818</v>
      </c>
      <c r="I44" s="86"/>
      <c r="J44" s="86"/>
      <c r="K44" s="86"/>
      <c r="L44" s="86">
        <v>15930</v>
      </c>
    </row>
    <row r="45" spans="1:12" ht="18.75" customHeight="1">
      <c r="A45" s="36">
        <v>1989</v>
      </c>
      <c r="B45" s="7">
        <v>32393</v>
      </c>
      <c r="C45" s="8">
        <v>1275</v>
      </c>
      <c r="D45" s="8">
        <v>14564</v>
      </c>
      <c r="E45" s="8">
        <v>16554</v>
      </c>
      <c r="F45" s="8">
        <v>3768</v>
      </c>
      <c r="G45" s="8"/>
      <c r="H45" s="8">
        <v>28625</v>
      </c>
      <c r="I45" s="86"/>
      <c r="J45" s="86"/>
      <c r="K45" s="86"/>
      <c r="L45" s="86">
        <v>11640</v>
      </c>
    </row>
    <row r="46" spans="1:12" ht="18.75" customHeight="1">
      <c r="A46" s="36">
        <v>1990</v>
      </c>
      <c r="B46" s="7">
        <v>41507</v>
      </c>
      <c r="C46" s="8">
        <v>1498.9850683194816</v>
      </c>
      <c r="D46" s="8">
        <v>15483.834906324835</v>
      </c>
      <c r="E46" s="8">
        <v>24524.180025355683</v>
      </c>
      <c r="F46" s="8">
        <v>8181</v>
      </c>
      <c r="G46" s="8">
        <v>1674</v>
      </c>
      <c r="H46" s="8">
        <v>31652</v>
      </c>
      <c r="I46" s="86"/>
      <c r="J46" s="87"/>
      <c r="K46" s="86"/>
      <c r="L46" s="86">
        <v>13319</v>
      </c>
    </row>
    <row r="47" spans="1:12" ht="18.75" customHeight="1">
      <c r="A47" s="36">
        <v>1991</v>
      </c>
      <c r="B47" s="7">
        <v>54812</v>
      </c>
      <c r="C47" s="8">
        <v>1597</v>
      </c>
      <c r="D47" s="8">
        <v>27104</v>
      </c>
      <c r="E47" s="8">
        <v>26111</v>
      </c>
      <c r="F47" s="8">
        <v>12444</v>
      </c>
      <c r="G47" s="8">
        <v>2608</v>
      </c>
      <c r="H47" s="8">
        <v>39760</v>
      </c>
      <c r="I47" s="88"/>
      <c r="J47" s="89"/>
      <c r="K47" s="88"/>
      <c r="L47" s="88">
        <v>11906</v>
      </c>
    </row>
    <row r="48" spans="1:12" ht="18.75" customHeight="1">
      <c r="A48" s="36">
        <v>1992</v>
      </c>
      <c r="B48" s="7">
        <v>72276</v>
      </c>
      <c r="C48" s="8">
        <v>983.2052454145478</v>
      </c>
      <c r="D48" s="8">
        <v>42321.12656419633</v>
      </c>
      <c r="E48" s="8">
        <v>28971.668190389122</v>
      </c>
      <c r="F48" s="8">
        <v>19609</v>
      </c>
      <c r="G48" s="8">
        <v>6264</v>
      </c>
      <c r="H48" s="8">
        <v>46403</v>
      </c>
      <c r="I48" s="88"/>
      <c r="J48" s="89"/>
      <c r="K48" s="88"/>
      <c r="L48" s="88">
        <v>9410</v>
      </c>
    </row>
    <row r="49" spans="1:12" ht="18.75" customHeight="1">
      <c r="A49" s="36">
        <v>1993</v>
      </c>
      <c r="B49" s="7">
        <v>141262</v>
      </c>
      <c r="C49" s="8">
        <v>2637</v>
      </c>
      <c r="D49" s="8">
        <v>81987</v>
      </c>
      <c r="E49" s="8">
        <v>56638</v>
      </c>
      <c r="F49" s="8">
        <v>28584</v>
      </c>
      <c r="G49" s="8">
        <v>19392</v>
      </c>
      <c r="H49" s="8">
        <v>93286</v>
      </c>
      <c r="I49" s="88"/>
      <c r="J49" s="89"/>
      <c r="K49" s="88"/>
      <c r="L49" s="88">
        <v>14183</v>
      </c>
    </row>
    <row r="50" spans="1:12" ht="18.75" customHeight="1">
      <c r="A50" s="36">
        <v>1994</v>
      </c>
      <c r="B50" s="7">
        <v>197036</v>
      </c>
      <c r="C50" s="8">
        <v>2271</v>
      </c>
      <c r="D50" s="8">
        <v>81236</v>
      </c>
      <c r="E50" s="8">
        <v>113529</v>
      </c>
      <c r="F50" s="8">
        <v>35342</v>
      </c>
      <c r="G50" s="8">
        <v>41631</v>
      </c>
      <c r="H50" s="8">
        <v>120063</v>
      </c>
      <c r="I50" s="88"/>
      <c r="J50" s="89"/>
      <c r="K50" s="88"/>
      <c r="L50" s="88">
        <v>26323</v>
      </c>
    </row>
    <row r="51" spans="1:12" ht="18.75" customHeight="1">
      <c r="A51" s="36">
        <v>1995</v>
      </c>
      <c r="B51" s="7">
        <v>317003</v>
      </c>
      <c r="C51" s="8">
        <v>1945</v>
      </c>
      <c r="D51" s="8">
        <v>132785</v>
      </c>
      <c r="E51" s="8">
        <v>182273</v>
      </c>
      <c r="F51" s="8">
        <v>44547</v>
      </c>
      <c r="G51" s="8">
        <v>64606</v>
      </c>
      <c r="H51" s="8">
        <v>207850</v>
      </c>
      <c r="I51" s="88"/>
      <c r="J51" s="89"/>
      <c r="K51" s="88"/>
      <c r="L51" s="88">
        <v>39176</v>
      </c>
    </row>
    <row r="52" spans="1:12" ht="18.75" customHeight="1">
      <c r="A52" s="36">
        <v>1996</v>
      </c>
      <c r="B52" s="7">
        <v>350710</v>
      </c>
      <c r="C52" s="8">
        <v>3570</v>
      </c>
      <c r="D52" s="8">
        <v>153059</v>
      </c>
      <c r="E52" s="8">
        <v>194081</v>
      </c>
      <c r="F52" s="8">
        <v>69656</v>
      </c>
      <c r="G52" s="8">
        <v>88447</v>
      </c>
      <c r="H52" s="8">
        <v>192607</v>
      </c>
      <c r="I52" s="88"/>
      <c r="J52" s="89"/>
      <c r="K52" s="88"/>
      <c r="L52" s="88">
        <v>33571</v>
      </c>
    </row>
    <row r="53" spans="1:12" ht="18.75" customHeight="1">
      <c r="A53" s="36">
        <v>1997</v>
      </c>
      <c r="B53" s="7">
        <v>292123</v>
      </c>
      <c r="C53" s="8">
        <v>4660</v>
      </c>
      <c r="D53" s="8">
        <v>138523</v>
      </c>
      <c r="E53" s="8">
        <v>148940</v>
      </c>
      <c r="F53" s="8">
        <v>64415</v>
      </c>
      <c r="G53" s="8">
        <v>43525</v>
      </c>
      <c r="H53" s="8">
        <v>184183</v>
      </c>
      <c r="I53" s="88"/>
      <c r="J53" s="89"/>
      <c r="K53" s="88"/>
      <c r="L53" s="88">
        <v>23625</v>
      </c>
    </row>
    <row r="54" spans="1:12" ht="18.75" customHeight="1">
      <c r="A54" s="36">
        <v>1998</v>
      </c>
      <c r="B54" s="7">
        <v>336030</v>
      </c>
      <c r="C54" s="8">
        <v>3184</v>
      </c>
      <c r="D54" s="8">
        <v>201227</v>
      </c>
      <c r="E54" s="8">
        <v>131619</v>
      </c>
      <c r="F54" s="8">
        <v>69747</v>
      </c>
      <c r="G54" s="8">
        <v>44938</v>
      </c>
      <c r="H54" s="8">
        <v>221345</v>
      </c>
      <c r="I54" s="88"/>
      <c r="J54" s="89"/>
      <c r="K54" s="88"/>
      <c r="L54" s="88">
        <v>21178</v>
      </c>
    </row>
    <row r="55" spans="1:12" ht="18.75" customHeight="1">
      <c r="A55" s="36">
        <v>1999</v>
      </c>
      <c r="B55" s="7">
        <v>377605</v>
      </c>
      <c r="C55" s="8">
        <v>3996</v>
      </c>
      <c r="D55" s="8">
        <v>208363</v>
      </c>
      <c r="E55" s="8">
        <v>165246</v>
      </c>
      <c r="F55" s="8">
        <v>76452</v>
      </c>
      <c r="G55" s="8">
        <v>56881</v>
      </c>
      <c r="H55" s="8">
        <v>244272</v>
      </c>
      <c r="I55" s="88"/>
      <c r="J55" s="89"/>
      <c r="K55" s="88"/>
      <c r="L55" s="88">
        <v>26693</v>
      </c>
    </row>
    <row r="56" spans="1:12" ht="18.75" customHeight="1">
      <c r="A56" s="36">
        <v>2000</v>
      </c>
      <c r="B56" s="7">
        <v>512864</v>
      </c>
      <c r="C56" s="8">
        <v>6749</v>
      </c>
      <c r="D56" s="8">
        <v>295724</v>
      </c>
      <c r="E56" s="8">
        <v>210391</v>
      </c>
      <c r="F56" s="8">
        <v>113947</v>
      </c>
      <c r="G56" s="8">
        <v>78902</v>
      </c>
      <c r="H56" s="83">
        <v>320015</v>
      </c>
      <c r="I56" s="86">
        <v>298810</v>
      </c>
      <c r="J56" s="87">
        <v>2917</v>
      </c>
      <c r="K56" s="86">
        <v>99232</v>
      </c>
      <c r="L56" s="86">
        <v>33003</v>
      </c>
    </row>
    <row r="57" spans="1:12" ht="18.75" customHeight="1">
      <c r="A57" s="36">
        <v>2001</v>
      </c>
      <c r="B57" s="7">
        <v>600234</v>
      </c>
      <c r="C57" s="8">
        <v>5332</v>
      </c>
      <c r="D57" s="8">
        <v>320262</v>
      </c>
      <c r="E57" s="8">
        <v>274640</v>
      </c>
      <c r="F57" s="8">
        <v>139114</v>
      </c>
      <c r="G57" s="8">
        <v>113145</v>
      </c>
      <c r="H57" s="83">
        <v>347975</v>
      </c>
      <c r="I57" s="88">
        <v>354794</v>
      </c>
      <c r="J57" s="89">
        <v>6745</v>
      </c>
      <c r="K57" s="88">
        <v>94742</v>
      </c>
      <c r="L57" s="88">
        <v>30808</v>
      </c>
    </row>
    <row r="58" spans="1:12" ht="18.75" customHeight="1">
      <c r="A58" s="36">
        <v>2002</v>
      </c>
      <c r="B58" s="7">
        <v>935297</v>
      </c>
      <c r="C58" s="8">
        <v>11242</v>
      </c>
      <c r="D58" s="8">
        <v>399019</v>
      </c>
      <c r="E58" s="8">
        <v>525036</v>
      </c>
      <c r="F58" s="8">
        <v>245648</v>
      </c>
      <c r="G58" s="8">
        <v>269019</v>
      </c>
      <c r="H58" s="83">
        <v>420630</v>
      </c>
      <c r="I58" s="88">
        <v>559995</v>
      </c>
      <c r="J58" s="89">
        <v>2538</v>
      </c>
      <c r="K58" s="88">
        <v>72922</v>
      </c>
      <c r="L58" s="88">
        <v>30823</v>
      </c>
    </row>
    <row r="59" spans="1:12" ht="18.75" customHeight="1">
      <c r="A59" s="36">
        <v>2003</v>
      </c>
      <c r="B59" s="7">
        <v>1314519</v>
      </c>
      <c r="C59" s="8">
        <v>7586</v>
      </c>
      <c r="D59" s="8">
        <v>657614</v>
      </c>
      <c r="E59" s="8">
        <v>649319</v>
      </c>
      <c r="F59" s="8">
        <v>325936</v>
      </c>
      <c r="G59" s="8">
        <v>325375</v>
      </c>
      <c r="H59" s="83">
        <v>663208</v>
      </c>
      <c r="I59" s="88">
        <v>863228</v>
      </c>
      <c r="J59" s="89">
        <v>6025</v>
      </c>
      <c r="K59" s="88">
        <v>79179</v>
      </c>
      <c r="L59" s="88">
        <v>40712</v>
      </c>
    </row>
    <row r="60" spans="1:12" ht="18.75" customHeight="1">
      <c r="A60" s="36">
        <v>2004</v>
      </c>
      <c r="B60" s="7">
        <v>1779843</v>
      </c>
      <c r="C60" s="8">
        <v>1236</v>
      </c>
      <c r="D60" s="8">
        <v>944615</v>
      </c>
      <c r="E60" s="8">
        <v>833992</v>
      </c>
      <c r="F60" s="8">
        <v>319561</v>
      </c>
      <c r="G60" s="8">
        <v>445050</v>
      </c>
      <c r="H60" s="83">
        <v>1015232</v>
      </c>
      <c r="I60" s="88">
        <v>1214009</v>
      </c>
      <c r="J60" s="88">
        <v>1729</v>
      </c>
      <c r="K60" s="88">
        <v>88716</v>
      </c>
      <c r="L60" s="88">
        <v>30339</v>
      </c>
    </row>
    <row r="61" spans="1:12" ht="18.75" customHeight="1">
      <c r="A61" s="36">
        <v>2005</v>
      </c>
      <c r="B61" s="7">
        <v>2195961</v>
      </c>
      <c r="C61" s="8">
        <v>5060</v>
      </c>
      <c r="D61" s="8">
        <v>1256620</v>
      </c>
      <c r="E61" s="8">
        <v>934281</v>
      </c>
      <c r="F61" s="8">
        <v>426562</v>
      </c>
      <c r="G61" s="8">
        <v>537801</v>
      </c>
      <c r="H61" s="83">
        <v>1231598</v>
      </c>
      <c r="I61" s="88">
        <v>1513164</v>
      </c>
      <c r="J61" s="88">
        <v>1521</v>
      </c>
      <c r="K61" s="88">
        <v>118687</v>
      </c>
      <c r="L61" s="88">
        <v>24788</v>
      </c>
    </row>
    <row r="62" spans="1:12" ht="18.75" customHeight="1">
      <c r="A62" s="36">
        <v>2006</v>
      </c>
      <c r="B62" s="7">
        <v>2452127</v>
      </c>
      <c r="C62" s="8">
        <v>6640</v>
      </c>
      <c r="D62" s="8">
        <v>1126673</v>
      </c>
      <c r="E62" s="8">
        <v>1318814</v>
      </c>
      <c r="F62" s="8">
        <v>845042</v>
      </c>
      <c r="G62" s="8">
        <v>801405</v>
      </c>
      <c r="H62" s="8">
        <v>805680</v>
      </c>
      <c r="I62" s="88">
        <v>1402123</v>
      </c>
      <c r="J62" s="88">
        <v>7112</v>
      </c>
      <c r="K62" s="88">
        <v>168164</v>
      </c>
      <c r="L62" s="88">
        <v>73323</v>
      </c>
    </row>
    <row r="63" spans="1:12" ht="18.75" customHeight="1">
      <c r="A63" s="36">
        <v>2007</v>
      </c>
      <c r="B63" s="7">
        <v>2712311</v>
      </c>
      <c r="C63" s="8">
        <v>2130</v>
      </c>
      <c r="D63" s="8">
        <v>1279231</v>
      </c>
      <c r="E63" s="8">
        <v>1430950</v>
      </c>
      <c r="F63" s="8">
        <v>1039645</v>
      </c>
      <c r="G63" s="8">
        <v>902743</v>
      </c>
      <c r="H63" s="8">
        <v>769923</v>
      </c>
      <c r="I63" s="62">
        <v>1472656</v>
      </c>
      <c r="J63" s="62">
        <v>69177</v>
      </c>
      <c r="K63" s="62">
        <v>206229</v>
      </c>
      <c r="L63" s="62">
        <v>61506</v>
      </c>
    </row>
    <row r="64" spans="1:12" ht="18.75" customHeight="1">
      <c r="A64" s="36">
        <v>2008</v>
      </c>
      <c r="B64" s="7">
        <f>1839479+784840+108615</f>
        <v>2732934</v>
      </c>
      <c r="C64" s="8">
        <v>390</v>
      </c>
      <c r="D64" s="8">
        <v>1226333</v>
      </c>
      <c r="E64" s="8">
        <v>1506211</v>
      </c>
      <c r="F64" s="8">
        <v>1077414</v>
      </c>
      <c r="G64" s="8">
        <v>784840</v>
      </c>
      <c r="H64" s="8">
        <v>870680</v>
      </c>
      <c r="I64" s="62">
        <v>1596935</v>
      </c>
      <c r="J64" s="62">
        <v>45059</v>
      </c>
      <c r="K64" s="62">
        <v>197485</v>
      </c>
      <c r="L64" s="62">
        <v>108615</v>
      </c>
    </row>
    <row r="65" spans="1:12" ht="18.75" customHeight="1">
      <c r="A65" s="36">
        <v>2009</v>
      </c>
      <c r="B65" s="7">
        <v>2973277</v>
      </c>
      <c r="C65" s="8">
        <v>3252</v>
      </c>
      <c r="D65" s="8">
        <v>1244267</v>
      </c>
      <c r="E65" s="8">
        <v>1725758</v>
      </c>
      <c r="F65" s="8">
        <v>916544</v>
      </c>
      <c r="G65" s="8">
        <v>905300</v>
      </c>
      <c r="H65" s="8">
        <v>1151433</v>
      </c>
      <c r="I65" s="62">
        <v>1553326</v>
      </c>
      <c r="J65" s="62">
        <v>53832</v>
      </c>
      <c r="K65" s="62">
        <v>351099</v>
      </c>
      <c r="L65" s="62">
        <v>109720</v>
      </c>
    </row>
    <row r="66" spans="1:12" ht="18.75" customHeight="1">
      <c r="A66" s="36">
        <v>2010</v>
      </c>
      <c r="B66" s="7">
        <v>3396747</v>
      </c>
      <c r="C66" s="8">
        <v>4197</v>
      </c>
      <c r="D66" s="8">
        <v>1381018</v>
      </c>
      <c r="E66" s="8">
        <v>2011532</v>
      </c>
      <c r="F66" s="8">
        <v>1106732</v>
      </c>
      <c r="G66" s="8">
        <v>1024545</v>
      </c>
      <c r="H66" s="8">
        <v>1265470</v>
      </c>
      <c r="I66" s="62">
        <v>1767489</v>
      </c>
      <c r="J66" s="62">
        <v>65416</v>
      </c>
      <c r="K66" s="62">
        <v>420876</v>
      </c>
      <c r="L66" s="62">
        <v>118421</v>
      </c>
    </row>
    <row r="67" spans="1:12" ht="18.75" customHeight="1">
      <c r="A67" s="36">
        <v>2011</v>
      </c>
      <c r="B67" s="7">
        <v>3381909</v>
      </c>
      <c r="C67" s="8"/>
      <c r="D67" s="8">
        <v>1002400</v>
      </c>
      <c r="E67" s="8">
        <v>2379509</v>
      </c>
      <c r="F67" s="8">
        <v>1277808</v>
      </c>
      <c r="G67" s="8">
        <v>777695</v>
      </c>
      <c r="H67" s="8">
        <v>1326406</v>
      </c>
      <c r="I67" s="62">
        <v>2055503</v>
      </c>
      <c r="J67" s="62">
        <v>3381909</v>
      </c>
      <c r="K67" s="62"/>
      <c r="L67" s="62"/>
    </row>
    <row r="68" spans="1:12" ht="18.75" customHeight="1">
      <c r="A68" s="36">
        <v>2012</v>
      </c>
      <c r="B68" s="7">
        <v>4203661</v>
      </c>
      <c r="C68" s="8">
        <v>10960</v>
      </c>
      <c r="D68" s="8">
        <v>1264745</v>
      </c>
      <c r="E68" s="8">
        <v>2927956</v>
      </c>
      <c r="F68" s="8">
        <v>1354520</v>
      </c>
      <c r="G68" s="8">
        <v>1521651</v>
      </c>
      <c r="H68" s="8">
        <v>1327490</v>
      </c>
      <c r="I68" s="62"/>
      <c r="J68" s="62"/>
      <c r="K68" s="62"/>
      <c r="L68" s="62"/>
    </row>
    <row r="69" spans="1:12" ht="18.75" customHeight="1">
      <c r="A69" s="36">
        <v>2013</v>
      </c>
      <c r="B69" s="7">
        <v>5050840</v>
      </c>
      <c r="C69" s="8">
        <v>7352</v>
      </c>
      <c r="D69" s="8">
        <v>1603490</v>
      </c>
      <c r="E69" s="8">
        <v>3439998</v>
      </c>
      <c r="F69" s="8">
        <v>1565726</v>
      </c>
      <c r="G69" s="8">
        <v>1988960</v>
      </c>
      <c r="H69" s="8">
        <v>1496154</v>
      </c>
      <c r="I69" s="62"/>
      <c r="J69" s="62"/>
      <c r="K69" s="62"/>
      <c r="L69" s="62"/>
    </row>
    <row r="70" spans="1:12" ht="18.75" customHeight="1">
      <c r="A70" s="36">
        <v>2014</v>
      </c>
      <c r="B70" s="7">
        <v>5933325</v>
      </c>
      <c r="C70" s="8">
        <v>3115</v>
      </c>
      <c r="D70" s="8">
        <v>1740339</v>
      </c>
      <c r="E70" s="8">
        <v>4189871</v>
      </c>
      <c r="F70" s="8">
        <v>1793667</v>
      </c>
      <c r="G70" s="8">
        <v>2503754</v>
      </c>
      <c r="H70" s="8">
        <v>1635904</v>
      </c>
      <c r="I70" s="62"/>
      <c r="J70" s="62"/>
      <c r="K70" s="62"/>
      <c r="L70" s="62"/>
    </row>
    <row r="71" spans="1:12" ht="18.75" customHeight="1">
      <c r="A71" s="36">
        <v>2015</v>
      </c>
      <c r="B71" s="7">
        <v>6930890</v>
      </c>
      <c r="C71" s="8">
        <v>4647</v>
      </c>
      <c r="D71" s="8">
        <v>1925298</v>
      </c>
      <c r="E71" s="8">
        <v>5000945</v>
      </c>
      <c r="F71" s="8">
        <v>2256944</v>
      </c>
      <c r="G71" s="8">
        <v>2672940</v>
      </c>
      <c r="H71" s="8">
        <v>2001006</v>
      </c>
      <c r="I71" s="62"/>
      <c r="J71" s="62"/>
      <c r="K71" s="62"/>
      <c r="L71" s="62"/>
    </row>
    <row r="72" spans="1:12" ht="18.75" customHeight="1">
      <c r="A72" s="36">
        <v>2016</v>
      </c>
      <c r="B72" s="7">
        <v>7726581</v>
      </c>
      <c r="C72" s="8">
        <v>1476</v>
      </c>
      <c r="D72" s="8">
        <v>1157336</v>
      </c>
      <c r="E72" s="8">
        <v>6567769</v>
      </c>
      <c r="F72" s="8"/>
      <c r="G72" s="8">
        <v>4147124</v>
      </c>
      <c r="H72" s="8"/>
      <c r="I72" s="62"/>
      <c r="J72" s="62"/>
      <c r="K72" s="62"/>
      <c r="L72" s="62"/>
    </row>
    <row r="73" spans="1:12" ht="18.75" customHeight="1">
      <c r="A73" s="36">
        <v>2017</v>
      </c>
      <c r="B73" s="7">
        <v>8150431</v>
      </c>
      <c r="C73" s="8">
        <v>511</v>
      </c>
      <c r="D73" s="8">
        <v>955300</v>
      </c>
      <c r="E73" s="8">
        <v>7194620</v>
      </c>
      <c r="F73" s="8"/>
      <c r="G73" s="8">
        <v>4869425</v>
      </c>
      <c r="H73" s="8"/>
      <c r="I73" s="62"/>
      <c r="J73" s="62"/>
      <c r="K73" s="62"/>
      <c r="L73" s="62"/>
    </row>
    <row r="74" spans="1:12" s="80" customFormat="1" ht="15.75" customHeight="1" thickBot="1">
      <c r="A74" s="84" t="s">
        <v>165</v>
      </c>
      <c r="B74" s="133" t="s">
        <v>166</v>
      </c>
      <c r="C74" s="133" t="s">
        <v>167</v>
      </c>
      <c r="D74" s="133" t="s">
        <v>168</v>
      </c>
      <c r="E74" s="133" t="s">
        <v>169</v>
      </c>
      <c r="F74" s="133"/>
      <c r="G74" s="133" t="s">
        <v>170</v>
      </c>
      <c r="H74" s="85"/>
      <c r="I74" s="85"/>
      <c r="J74" s="85"/>
      <c r="K74" s="85"/>
      <c r="L74" s="85"/>
    </row>
  </sheetData>
  <sheetProtection/>
  <mergeCells count="6">
    <mergeCell ref="A1:H1"/>
    <mergeCell ref="H2:L2"/>
    <mergeCell ref="B3:E3"/>
    <mergeCell ref="F3:H3"/>
    <mergeCell ref="I3:L3"/>
    <mergeCell ref="A3:A4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pane xSplit="2" ySplit="1" topLeftCell="R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4.25"/>
  <cols>
    <col min="1" max="1" width="22.625" style="100" customWidth="1"/>
    <col min="2" max="2" width="8.625" style="115" customWidth="1"/>
    <col min="3" max="4" width="8.625" style="116" customWidth="1"/>
    <col min="5" max="8" width="8.625" style="100" customWidth="1"/>
    <col min="9" max="27" width="9.625" style="100" customWidth="1"/>
    <col min="28" max="16384" width="8.75390625" style="100" customWidth="1"/>
  </cols>
  <sheetData>
    <row r="1" spans="1:16" ht="21.75">
      <c r="A1" s="132" t="s">
        <v>158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27" ht="19.5" customHeight="1" thickBot="1">
      <c r="A2" s="79"/>
      <c r="B2" s="10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ht="39.75" customHeight="1">
      <c r="A3" s="102" t="s">
        <v>113</v>
      </c>
      <c r="B3" s="103" t="s">
        <v>114</v>
      </c>
      <c r="C3" s="104">
        <v>1994</v>
      </c>
      <c r="D3" s="104">
        <v>1995</v>
      </c>
      <c r="E3" s="104">
        <v>1996</v>
      </c>
      <c r="F3" s="104">
        <v>1997</v>
      </c>
      <c r="G3" s="104">
        <v>1998</v>
      </c>
      <c r="H3" s="104">
        <v>1999</v>
      </c>
      <c r="I3" s="104">
        <v>2000</v>
      </c>
      <c r="J3" s="104">
        <v>2001</v>
      </c>
      <c r="K3" s="104">
        <v>2002</v>
      </c>
      <c r="L3" s="104">
        <v>2003</v>
      </c>
      <c r="M3" s="104">
        <v>2004</v>
      </c>
      <c r="N3" s="104">
        <v>2005</v>
      </c>
      <c r="O3" s="104">
        <v>2006</v>
      </c>
      <c r="P3" s="105">
        <v>2007</v>
      </c>
      <c r="Q3" s="105">
        <v>2008</v>
      </c>
      <c r="R3" s="105" t="s">
        <v>115</v>
      </c>
      <c r="S3" s="105" t="s">
        <v>116</v>
      </c>
      <c r="T3" s="105" t="s">
        <v>117</v>
      </c>
      <c r="U3" s="105" t="s">
        <v>118</v>
      </c>
      <c r="V3" s="105" t="s">
        <v>119</v>
      </c>
      <c r="W3" s="105" t="s">
        <v>120</v>
      </c>
      <c r="X3" s="105" t="s">
        <v>121</v>
      </c>
      <c r="Y3" s="105" t="s">
        <v>122</v>
      </c>
      <c r="Z3" s="105" t="s">
        <v>123</v>
      </c>
      <c r="AA3" s="105">
        <v>2018</v>
      </c>
    </row>
    <row r="4" spans="1:28" ht="18.75" customHeight="1">
      <c r="A4" s="106" t="s">
        <v>124</v>
      </c>
      <c r="B4" s="107" t="s">
        <v>125</v>
      </c>
      <c r="C4" s="82">
        <v>12</v>
      </c>
      <c r="D4" s="83">
        <v>13</v>
      </c>
      <c r="E4" s="83">
        <v>49</v>
      </c>
      <c r="F4" s="83">
        <v>50</v>
      </c>
      <c r="G4" s="83">
        <v>48</v>
      </c>
      <c r="H4" s="83">
        <v>49</v>
      </c>
      <c r="I4" s="83">
        <v>49</v>
      </c>
      <c r="J4" s="83">
        <v>41</v>
      </c>
      <c r="K4" s="83">
        <v>29</v>
      </c>
      <c r="L4" s="83">
        <v>36</v>
      </c>
      <c r="M4" s="83">
        <v>43</v>
      </c>
      <c r="N4" s="83">
        <v>49</v>
      </c>
      <c r="O4" s="83">
        <v>51</v>
      </c>
      <c r="P4" s="83">
        <v>48</v>
      </c>
      <c r="Q4" s="83">
        <v>49</v>
      </c>
      <c r="R4" s="83">
        <v>61</v>
      </c>
      <c r="S4" s="83">
        <v>63</v>
      </c>
      <c r="T4" s="83">
        <v>69</v>
      </c>
      <c r="U4" s="83">
        <v>79</v>
      </c>
      <c r="V4" s="83">
        <v>92</v>
      </c>
      <c r="W4" s="83">
        <v>93</v>
      </c>
      <c r="X4" s="83">
        <v>91</v>
      </c>
      <c r="Y4" s="83">
        <v>169</v>
      </c>
      <c r="Z4" s="83">
        <v>156</v>
      </c>
      <c r="AA4" s="83">
        <v>166</v>
      </c>
      <c r="AB4" s="108"/>
    </row>
    <row r="5" spans="1:28" ht="18.75" customHeight="1">
      <c r="A5" s="109" t="s">
        <v>126</v>
      </c>
      <c r="B5" s="110" t="s">
        <v>127</v>
      </c>
      <c r="C5" s="82">
        <v>27128.7</v>
      </c>
      <c r="D5" s="83">
        <v>30508.1</v>
      </c>
      <c r="E5" s="83">
        <v>60261</v>
      </c>
      <c r="F5" s="83">
        <v>59774.5</v>
      </c>
      <c r="G5" s="83">
        <v>58421.2</v>
      </c>
      <c r="H5" s="83">
        <v>73851.2</v>
      </c>
      <c r="I5" s="83">
        <v>131397</v>
      </c>
      <c r="J5" s="83">
        <v>205102.2</v>
      </c>
      <c r="K5" s="83">
        <v>225961</v>
      </c>
      <c r="L5" s="83">
        <v>348316</v>
      </c>
      <c r="M5" s="83">
        <v>419200.5</v>
      </c>
      <c r="N5" s="83">
        <v>444610.7</v>
      </c>
      <c r="O5" s="83">
        <v>466607.7</v>
      </c>
      <c r="P5" s="83">
        <v>523215.2</v>
      </c>
      <c r="Q5" s="83">
        <v>548218.7</v>
      </c>
      <c r="R5" s="83">
        <v>700788.6</v>
      </c>
      <c r="S5" s="83">
        <v>1029140.9</v>
      </c>
      <c r="T5" s="83">
        <v>1459247.8</v>
      </c>
      <c r="U5" s="83">
        <v>2088983</v>
      </c>
      <c r="V5" s="83">
        <v>2811847</v>
      </c>
      <c r="W5" s="83">
        <v>3391027</v>
      </c>
      <c r="X5" s="83">
        <v>3789290</v>
      </c>
      <c r="Y5" s="83">
        <v>6843602.3</v>
      </c>
      <c r="Z5" s="83">
        <v>7652229.1</v>
      </c>
      <c r="AA5" s="83">
        <v>8831089.9</v>
      </c>
      <c r="AB5" s="108"/>
    </row>
    <row r="6" spans="1:28" ht="18.75" customHeight="1">
      <c r="A6" s="109" t="s">
        <v>128</v>
      </c>
      <c r="B6" s="110" t="s">
        <v>127</v>
      </c>
      <c r="C6" s="82">
        <v>24414.1</v>
      </c>
      <c r="D6" s="83">
        <v>27283.7</v>
      </c>
      <c r="E6" s="83">
        <v>56348</v>
      </c>
      <c r="F6" s="83">
        <v>57141.3</v>
      </c>
      <c r="G6" s="83">
        <v>49395.1</v>
      </c>
      <c r="H6" s="83">
        <v>61653</v>
      </c>
      <c r="I6" s="83">
        <v>119237.4</v>
      </c>
      <c r="J6" s="83">
        <v>189089.5</v>
      </c>
      <c r="K6" s="83">
        <v>202651</v>
      </c>
      <c r="L6" s="83">
        <v>308170</v>
      </c>
      <c r="M6" s="83">
        <v>366402.1</v>
      </c>
      <c r="N6" s="83">
        <v>397745.1</v>
      </c>
      <c r="O6" s="83">
        <v>421098.5</v>
      </c>
      <c r="P6" s="83">
        <v>462367.9</v>
      </c>
      <c r="Q6" s="83">
        <v>450352.3</v>
      </c>
      <c r="R6" s="83">
        <v>598729.9</v>
      </c>
      <c r="S6" s="83">
        <v>850297.3</v>
      </c>
      <c r="T6" s="83">
        <v>1278455.8</v>
      </c>
      <c r="U6" s="83">
        <v>1803897</v>
      </c>
      <c r="V6" s="83">
        <v>2447398.6</v>
      </c>
      <c r="W6" s="83">
        <v>3009584</v>
      </c>
      <c r="X6" s="83">
        <v>3318915</v>
      </c>
      <c r="Y6" s="83">
        <v>5941955.8</v>
      </c>
      <c r="Z6" s="83">
        <v>6835678.4</v>
      </c>
      <c r="AA6" s="83">
        <v>8078683</v>
      </c>
      <c r="AB6" s="108"/>
    </row>
    <row r="7" spans="1:28" ht="18.75" customHeight="1">
      <c r="A7" s="109" t="s">
        <v>129</v>
      </c>
      <c r="B7" s="110" t="s">
        <v>127</v>
      </c>
      <c r="C7" s="82">
        <v>2348.4</v>
      </c>
      <c r="D7" s="83">
        <v>3209.4</v>
      </c>
      <c r="E7" s="83">
        <v>3277</v>
      </c>
      <c r="F7" s="83">
        <v>2465.1</v>
      </c>
      <c r="G7" s="83">
        <v>7927.4</v>
      </c>
      <c r="H7" s="83">
        <v>11309.1</v>
      </c>
      <c r="I7" s="83">
        <v>9644.4</v>
      </c>
      <c r="J7" s="83">
        <v>15109.1</v>
      </c>
      <c r="K7" s="83">
        <v>22885</v>
      </c>
      <c r="L7" s="83">
        <v>36176</v>
      </c>
      <c r="M7" s="83">
        <v>49838.4</v>
      </c>
      <c r="N7" s="83">
        <v>43888</v>
      </c>
      <c r="O7" s="83">
        <v>41035.7</v>
      </c>
      <c r="P7" s="83">
        <v>56898.5</v>
      </c>
      <c r="Q7" s="83">
        <v>77072.2</v>
      </c>
      <c r="R7" s="83">
        <v>90410.4</v>
      </c>
      <c r="S7" s="83">
        <v>156319.4</v>
      </c>
      <c r="T7" s="83">
        <v>159800.7</v>
      </c>
      <c r="U7" s="83">
        <v>267465</v>
      </c>
      <c r="V7" s="83">
        <v>337611.6</v>
      </c>
      <c r="W7" s="83">
        <v>359127</v>
      </c>
      <c r="X7" s="83">
        <v>446256</v>
      </c>
      <c r="Y7" s="83">
        <v>687309</v>
      </c>
      <c r="Z7" s="83">
        <v>663384.5</v>
      </c>
      <c r="AA7" s="83">
        <v>716996.1</v>
      </c>
      <c r="AB7" s="108"/>
    </row>
    <row r="8" spans="1:28" ht="18.75" customHeight="1">
      <c r="A8" s="109" t="s">
        <v>130</v>
      </c>
      <c r="B8" s="110" t="s">
        <v>127</v>
      </c>
      <c r="C8" s="82">
        <v>366.2000000000021</v>
      </c>
      <c r="D8" s="83">
        <v>15</v>
      </c>
      <c r="E8" s="83">
        <v>636</v>
      </c>
      <c r="F8" s="83">
        <v>168.1</v>
      </c>
      <c r="G8" s="83">
        <v>1098.7</v>
      </c>
      <c r="H8" s="83">
        <v>889.1</v>
      </c>
      <c r="I8" s="83">
        <v>2515.200000000006</v>
      </c>
      <c r="J8" s="83">
        <v>903.6</v>
      </c>
      <c r="K8" s="83">
        <v>425</v>
      </c>
      <c r="L8" s="83">
        <v>3970</v>
      </c>
      <c r="M8" s="83">
        <v>2960</v>
      </c>
      <c r="N8" s="83">
        <v>2977.6</v>
      </c>
      <c r="O8" s="83">
        <v>4473.5</v>
      </c>
      <c r="P8" s="83">
        <v>3948.8</v>
      </c>
      <c r="Q8" s="83">
        <v>20794.2</v>
      </c>
      <c r="R8" s="83">
        <v>11648.3</v>
      </c>
      <c r="S8" s="83">
        <v>22524.2</v>
      </c>
      <c r="T8" s="83">
        <v>20991.3</v>
      </c>
      <c r="U8" s="83">
        <v>17621</v>
      </c>
      <c r="V8" s="83">
        <v>26837.2</v>
      </c>
      <c r="W8" s="83">
        <v>22316</v>
      </c>
      <c r="X8" s="83">
        <v>24120</v>
      </c>
      <c r="Y8" s="83">
        <v>214337.5</v>
      </c>
      <c r="Z8" s="83">
        <v>153166.2</v>
      </c>
      <c r="AA8" s="83">
        <v>35410.8</v>
      </c>
      <c r="AB8" s="108"/>
    </row>
    <row r="9" spans="1:28" ht="18.75" customHeight="1">
      <c r="A9" s="109" t="s">
        <v>131</v>
      </c>
      <c r="B9" s="110" t="s">
        <v>127</v>
      </c>
      <c r="C9" s="82">
        <v>20748.2</v>
      </c>
      <c r="D9" s="83">
        <v>27367.1</v>
      </c>
      <c r="E9" s="83">
        <v>41802</v>
      </c>
      <c r="F9" s="83">
        <v>53512.1</v>
      </c>
      <c r="G9" s="83">
        <v>51709.6</v>
      </c>
      <c r="H9" s="83">
        <v>56391.2</v>
      </c>
      <c r="I9" s="83">
        <v>93243.5</v>
      </c>
      <c r="J9" s="83">
        <v>165497.8</v>
      </c>
      <c r="K9" s="83">
        <v>175460</v>
      </c>
      <c r="L9" s="83">
        <v>253136</v>
      </c>
      <c r="M9" s="83">
        <v>335007.3</v>
      </c>
      <c r="N9" s="83">
        <v>360747.1</v>
      </c>
      <c r="O9" s="83">
        <v>385828.5</v>
      </c>
      <c r="P9" s="83">
        <v>435324.9</v>
      </c>
      <c r="Q9" s="83">
        <v>460049.7</v>
      </c>
      <c r="R9" s="83">
        <v>504823.9</v>
      </c>
      <c r="S9" s="83">
        <v>951754.1</v>
      </c>
      <c r="T9" s="83">
        <v>806428.2</v>
      </c>
      <c r="U9" s="83">
        <v>1065704</v>
      </c>
      <c r="V9" s="83">
        <v>1691217.1</v>
      </c>
      <c r="W9" s="83">
        <v>2005682</v>
      </c>
      <c r="X9" s="83">
        <v>2773725</v>
      </c>
      <c r="Y9" s="83">
        <v>3494332.8</v>
      </c>
      <c r="Z9" s="83">
        <v>4092723.5</v>
      </c>
      <c r="AA9" s="83">
        <v>4127742.1</v>
      </c>
      <c r="AB9" s="108"/>
    </row>
    <row r="10" spans="1:28" ht="18.75" customHeight="1">
      <c r="A10" s="109" t="s">
        <v>132</v>
      </c>
      <c r="B10" s="110" t="s">
        <v>133</v>
      </c>
      <c r="C10" s="111">
        <v>56.0043</v>
      </c>
      <c r="D10" s="112">
        <v>68.5</v>
      </c>
      <c r="E10" s="112">
        <v>128.51</v>
      </c>
      <c r="F10" s="112">
        <v>98.5827</v>
      </c>
      <c r="G10" s="112">
        <v>80.03</v>
      </c>
      <c r="H10" s="112">
        <v>119.38</v>
      </c>
      <c r="I10" s="112">
        <v>192.5</v>
      </c>
      <c r="J10" s="112">
        <v>253.7</v>
      </c>
      <c r="K10" s="112">
        <v>318.2971</v>
      </c>
      <c r="L10" s="112">
        <v>607.6067</v>
      </c>
      <c r="M10" s="112">
        <v>674.1434</v>
      </c>
      <c r="N10" s="112">
        <v>672.3164</v>
      </c>
      <c r="O10" s="112">
        <v>715.1265</v>
      </c>
      <c r="P10" s="112">
        <v>863.2062</v>
      </c>
      <c r="Q10" s="112">
        <v>722.9791</v>
      </c>
      <c r="R10" s="112">
        <v>806.5227</v>
      </c>
      <c r="S10" s="112">
        <v>981.4298</v>
      </c>
      <c r="T10" s="112">
        <v>1308.5519</v>
      </c>
      <c r="U10" s="112">
        <v>1716</v>
      </c>
      <c r="V10" s="112">
        <v>2486.1492</v>
      </c>
      <c r="W10" s="112">
        <v>2931.3915</v>
      </c>
      <c r="X10" s="112">
        <v>3226</v>
      </c>
      <c r="Y10" s="112">
        <v>4189</v>
      </c>
      <c r="Z10" s="112">
        <v>4651.7043</v>
      </c>
      <c r="AA10" s="112">
        <v>4372</v>
      </c>
      <c r="AB10" s="108"/>
    </row>
    <row r="11" spans="1:28" ht="18.75" customHeight="1">
      <c r="A11" s="109" t="s">
        <v>134</v>
      </c>
      <c r="B11" s="110" t="s">
        <v>133</v>
      </c>
      <c r="C11" s="111">
        <v>24.0796</v>
      </c>
      <c r="D11" s="112">
        <v>36.95</v>
      </c>
      <c r="E11" s="112">
        <v>70.81</v>
      </c>
      <c r="F11" s="112">
        <v>56.8327</v>
      </c>
      <c r="G11" s="112">
        <v>43.82</v>
      </c>
      <c r="H11" s="112">
        <v>45.17</v>
      </c>
      <c r="I11" s="112">
        <v>113.1</v>
      </c>
      <c r="J11" s="112">
        <v>167.6</v>
      </c>
      <c r="K11" s="112">
        <v>162.3066</v>
      </c>
      <c r="L11" s="112">
        <v>269.623</v>
      </c>
      <c r="M11" s="112">
        <v>390.6887</v>
      </c>
      <c r="N11" s="112">
        <v>362.6682</v>
      </c>
      <c r="O11" s="112">
        <v>366.2983</v>
      </c>
      <c r="P11" s="112">
        <v>411.9624</v>
      </c>
      <c r="Q11" s="112">
        <v>395.377</v>
      </c>
      <c r="R11" s="112">
        <v>378.1388</v>
      </c>
      <c r="S11" s="112">
        <v>390.0704</v>
      </c>
      <c r="T11" s="112">
        <v>493.2434</v>
      </c>
      <c r="U11" s="112">
        <v>495</v>
      </c>
      <c r="V11" s="112">
        <v>800</v>
      </c>
      <c r="W11" s="112">
        <v>861.9406</v>
      </c>
      <c r="X11" s="112">
        <v>1108</v>
      </c>
      <c r="Y11" s="112">
        <v>1051</v>
      </c>
      <c r="Z11" s="112">
        <v>1319.2663</v>
      </c>
      <c r="AA11" s="112">
        <v>1182</v>
      </c>
      <c r="AB11" s="108"/>
    </row>
    <row r="12" spans="1:28" ht="18.75" customHeight="1">
      <c r="A12" s="109" t="s">
        <v>135</v>
      </c>
      <c r="B12" s="110" t="s">
        <v>136</v>
      </c>
      <c r="C12" s="82">
        <v>905</v>
      </c>
      <c r="D12" s="83">
        <v>1408</v>
      </c>
      <c r="E12" s="83">
        <v>4849</v>
      </c>
      <c r="F12" s="83">
        <v>4906</v>
      </c>
      <c r="G12" s="83">
        <v>4533</v>
      </c>
      <c r="H12" s="83">
        <v>4973</v>
      </c>
      <c r="I12" s="83">
        <v>4583</v>
      </c>
      <c r="J12" s="83">
        <v>6155</v>
      </c>
      <c r="K12" s="83">
        <v>5292</v>
      </c>
      <c r="L12" s="83">
        <v>7012</v>
      </c>
      <c r="M12" s="83">
        <v>8336</v>
      </c>
      <c r="N12" s="83">
        <v>9282</v>
      </c>
      <c r="O12" s="83">
        <v>9316</v>
      </c>
      <c r="P12" s="83">
        <v>8883</v>
      </c>
      <c r="Q12" s="83">
        <v>7406</v>
      </c>
      <c r="R12" s="83">
        <v>9189</v>
      </c>
      <c r="S12" s="83">
        <v>11323</v>
      </c>
      <c r="T12" s="83">
        <v>11405</v>
      </c>
      <c r="U12" s="83">
        <v>11416</v>
      </c>
      <c r="V12" s="83">
        <v>12850</v>
      </c>
      <c r="W12" s="83">
        <v>10997</v>
      </c>
      <c r="X12" s="83">
        <v>11937</v>
      </c>
      <c r="Y12" s="83">
        <v>18299</v>
      </c>
      <c r="Z12" s="83">
        <v>19653</v>
      </c>
      <c r="AA12" s="83">
        <v>96048</v>
      </c>
      <c r="AB12" s="108"/>
    </row>
    <row r="13" spans="1:28" ht="18.75" customHeight="1">
      <c r="A13" s="109" t="s">
        <v>137</v>
      </c>
      <c r="B13" s="110" t="s">
        <v>138</v>
      </c>
      <c r="C13" s="111">
        <v>1.55</v>
      </c>
      <c r="D13" s="112">
        <v>2.57</v>
      </c>
      <c r="E13" s="112">
        <v>3.75</v>
      </c>
      <c r="F13" s="112">
        <v>4.086</v>
      </c>
      <c r="G13" s="112">
        <v>4.18</v>
      </c>
      <c r="H13" s="112">
        <v>5.61</v>
      </c>
      <c r="I13" s="112">
        <v>5.7</v>
      </c>
      <c r="J13" s="112">
        <v>7.9</v>
      </c>
      <c r="K13" s="112">
        <v>6.0101</v>
      </c>
      <c r="L13" s="112">
        <v>8.3657</v>
      </c>
      <c r="M13" s="112">
        <v>9.9234</v>
      </c>
      <c r="N13" s="112">
        <v>11.2196</v>
      </c>
      <c r="O13" s="112">
        <v>12.1157</v>
      </c>
      <c r="P13" s="112">
        <v>12.5157</v>
      </c>
      <c r="Q13" s="112">
        <v>12.2289</v>
      </c>
      <c r="R13" s="112">
        <v>22.25</v>
      </c>
      <c r="S13" s="112">
        <v>23.8934</v>
      </c>
      <c r="T13" s="112">
        <v>27.5344</v>
      </c>
      <c r="U13" s="112">
        <v>22</v>
      </c>
      <c r="V13" s="112">
        <v>25</v>
      </c>
      <c r="W13" s="112">
        <v>23</v>
      </c>
      <c r="X13" s="112">
        <v>25</v>
      </c>
      <c r="Y13" s="112">
        <v>52</v>
      </c>
      <c r="Z13" s="112">
        <v>46.68</v>
      </c>
      <c r="AA13" s="112">
        <v>46</v>
      </c>
      <c r="AB13" s="108"/>
    </row>
    <row r="14" spans="1:28" ht="18.75" customHeight="1">
      <c r="A14" s="109" t="s">
        <v>139</v>
      </c>
      <c r="B14" s="110" t="s">
        <v>127</v>
      </c>
      <c r="C14" s="82">
        <v>607.5</v>
      </c>
      <c r="D14" s="83">
        <v>1806.8</v>
      </c>
      <c r="E14" s="83">
        <v>5190</v>
      </c>
      <c r="F14" s="83">
        <v>6642.7</v>
      </c>
      <c r="G14" s="83">
        <v>7771.9</v>
      </c>
      <c r="H14" s="83">
        <v>9722.8</v>
      </c>
      <c r="I14" s="83">
        <v>10642.3</v>
      </c>
      <c r="J14" s="83">
        <v>15824.7</v>
      </c>
      <c r="K14" s="83">
        <v>11338</v>
      </c>
      <c r="L14" s="83">
        <v>15805</v>
      </c>
      <c r="M14" s="83">
        <v>18540.1</v>
      </c>
      <c r="N14" s="83">
        <v>20596.5</v>
      </c>
      <c r="O14" s="83">
        <v>23803.1</v>
      </c>
      <c r="P14" s="83">
        <v>22916.4</v>
      </c>
      <c r="Q14" s="83">
        <v>29596.1</v>
      </c>
      <c r="R14" s="83">
        <v>34376.3</v>
      </c>
      <c r="S14" s="83">
        <v>36993.6</v>
      </c>
      <c r="T14" s="83">
        <v>39815</v>
      </c>
      <c r="U14" s="83">
        <v>49784</v>
      </c>
      <c r="V14" s="83">
        <v>53802.2</v>
      </c>
      <c r="W14" s="83">
        <v>48038</v>
      </c>
      <c r="X14" s="83">
        <v>45730</v>
      </c>
      <c r="Y14" s="83">
        <v>75105.7</v>
      </c>
      <c r="Z14" s="83">
        <v>86533.3</v>
      </c>
      <c r="AA14" s="83">
        <v>80188.1</v>
      </c>
      <c r="AB14" s="108"/>
    </row>
    <row r="15" spans="1:27" ht="18.75" customHeight="1">
      <c r="A15" s="109" t="s">
        <v>140</v>
      </c>
      <c r="B15" s="110" t="s">
        <v>141</v>
      </c>
      <c r="C15" s="111">
        <v>0.49</v>
      </c>
      <c r="D15" s="112">
        <v>0.6</v>
      </c>
      <c r="E15" s="112">
        <v>1.25</v>
      </c>
      <c r="F15" s="112">
        <v>1.1747</v>
      </c>
      <c r="G15" s="112">
        <v>1.07</v>
      </c>
      <c r="H15" s="112">
        <v>1.08</v>
      </c>
      <c r="I15" s="112">
        <v>1.54</v>
      </c>
      <c r="J15" s="112">
        <v>1.65</v>
      </c>
      <c r="K15" s="112">
        <v>1.9047</v>
      </c>
      <c r="L15" s="112">
        <v>3.0905</v>
      </c>
      <c r="M15" s="112">
        <v>3.0867</v>
      </c>
      <c r="N15" s="112">
        <v>3.6103</v>
      </c>
      <c r="O15" s="112">
        <v>3.6811</v>
      </c>
      <c r="P15" s="112">
        <v>3.5565</v>
      </c>
      <c r="Q15" s="112">
        <v>3.7483</v>
      </c>
      <c r="R15" s="112">
        <v>4.0899</v>
      </c>
      <c r="S15" s="112">
        <v>5.0618</v>
      </c>
      <c r="T15" s="112">
        <v>6.4207</v>
      </c>
      <c r="U15" s="112">
        <v>6.54</v>
      </c>
      <c r="V15" s="112"/>
      <c r="W15" s="112"/>
      <c r="X15" s="112"/>
      <c r="Y15" s="112"/>
      <c r="Z15" s="112"/>
      <c r="AA15" s="112"/>
    </row>
    <row r="16" spans="1:27" ht="18.75" customHeight="1">
      <c r="A16" s="109" t="s">
        <v>142</v>
      </c>
      <c r="B16" s="110" t="s">
        <v>143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8.75" customHeight="1">
      <c r="A17" s="109" t="s">
        <v>144</v>
      </c>
      <c r="B17" s="110" t="s">
        <v>127</v>
      </c>
      <c r="C17" s="82">
        <v>19142.4</v>
      </c>
      <c r="D17" s="83">
        <v>29131.7</v>
      </c>
      <c r="E17" s="83">
        <v>59619</v>
      </c>
      <c r="F17" s="83">
        <v>61405</v>
      </c>
      <c r="G17" s="83">
        <v>60471.1</v>
      </c>
      <c r="H17" s="83">
        <v>75358.5</v>
      </c>
      <c r="I17" s="83">
        <v>69853.9</v>
      </c>
      <c r="J17" s="83">
        <v>96299.4</v>
      </c>
      <c r="K17" s="83">
        <v>101315</v>
      </c>
      <c r="L17" s="83">
        <v>185767</v>
      </c>
      <c r="M17" s="83">
        <v>250035.5</v>
      </c>
      <c r="N17" s="83">
        <v>300244.1</v>
      </c>
      <c r="O17" s="83">
        <v>296721.2</v>
      </c>
      <c r="P17" s="83">
        <v>342906.7</v>
      </c>
      <c r="Q17" s="83">
        <v>366858.6</v>
      </c>
      <c r="R17" s="83">
        <v>460350.3</v>
      </c>
      <c r="S17" s="83">
        <v>576828.1</v>
      </c>
      <c r="T17" s="83">
        <v>718892.4</v>
      </c>
      <c r="U17" s="83">
        <v>850492</v>
      </c>
      <c r="V17" s="83">
        <v>1036095.6</v>
      </c>
      <c r="W17" s="83">
        <v>1140911</v>
      </c>
      <c r="X17" s="83">
        <v>1128421</v>
      </c>
      <c r="Y17" s="83">
        <v>2689837.4</v>
      </c>
      <c r="Z17" s="83">
        <v>3255789.6</v>
      </c>
      <c r="AA17" s="83"/>
    </row>
    <row r="18" spans="1:27" ht="18.75" customHeight="1">
      <c r="A18" s="109" t="s">
        <v>145</v>
      </c>
      <c r="B18" s="110" t="s">
        <v>127</v>
      </c>
      <c r="C18" s="82">
        <v>1330.4</v>
      </c>
      <c r="D18" s="83">
        <v>4422.3</v>
      </c>
      <c r="E18" s="83">
        <v>11221</v>
      </c>
      <c r="F18" s="83">
        <v>12670.6</v>
      </c>
      <c r="G18" s="83">
        <v>13347.1</v>
      </c>
      <c r="H18" s="83">
        <v>18213.1</v>
      </c>
      <c r="I18" s="83">
        <v>15749.3</v>
      </c>
      <c r="J18" s="83">
        <v>20572.5</v>
      </c>
      <c r="K18" s="83">
        <v>16335</v>
      </c>
      <c r="L18" s="83">
        <v>23714</v>
      </c>
      <c r="M18" s="83">
        <v>28284.8</v>
      </c>
      <c r="N18" s="83">
        <v>45822.1</v>
      </c>
      <c r="O18" s="83">
        <v>44131.8</v>
      </c>
      <c r="P18" s="83">
        <v>52251.7</v>
      </c>
      <c r="Q18" s="83">
        <v>40712.4</v>
      </c>
      <c r="R18" s="83">
        <v>52485.3</v>
      </c>
      <c r="S18" s="83">
        <v>71439.9</v>
      </c>
      <c r="T18" s="83">
        <v>86434.8</v>
      </c>
      <c r="U18" s="83">
        <v>114637</v>
      </c>
      <c r="V18" s="83">
        <v>121075.8</v>
      </c>
      <c r="W18" s="83">
        <v>122185</v>
      </c>
      <c r="X18" s="83">
        <v>142912</v>
      </c>
      <c r="Y18" s="83">
        <v>207901.2</v>
      </c>
      <c r="Z18" s="83">
        <v>194808.6</v>
      </c>
      <c r="AA18" s="83"/>
    </row>
    <row r="19" spans="1:27" ht="18.75" customHeight="1">
      <c r="A19" s="109" t="s">
        <v>90</v>
      </c>
      <c r="B19" s="110" t="s">
        <v>127</v>
      </c>
      <c r="C19" s="82">
        <v>1646.8</v>
      </c>
      <c r="D19" s="83">
        <v>4982.2</v>
      </c>
      <c r="E19" s="83">
        <v>13283</v>
      </c>
      <c r="F19" s="83">
        <v>15062</v>
      </c>
      <c r="G19" s="83">
        <v>16115</v>
      </c>
      <c r="H19" s="83">
        <v>20978.3</v>
      </c>
      <c r="I19" s="83">
        <v>20978.3</v>
      </c>
      <c r="J19" s="83">
        <v>29722.1</v>
      </c>
      <c r="K19" s="83">
        <v>20747</v>
      </c>
      <c r="L19" s="83">
        <v>27392</v>
      </c>
      <c r="M19" s="83">
        <v>33775.5</v>
      </c>
      <c r="N19" s="83">
        <v>44630.7</v>
      </c>
      <c r="O19" s="83">
        <v>54877.2</v>
      </c>
      <c r="P19" s="83">
        <v>64717.6</v>
      </c>
      <c r="Q19" s="83">
        <v>58718.6</v>
      </c>
      <c r="R19" s="83">
        <v>76606.4</v>
      </c>
      <c r="S19" s="83">
        <v>100384.6</v>
      </c>
      <c r="T19" s="83">
        <v>122074.3</v>
      </c>
      <c r="U19" s="83">
        <v>152417</v>
      </c>
      <c r="V19" s="83">
        <v>164628.7</v>
      </c>
      <c r="W19" s="83">
        <v>172787</v>
      </c>
      <c r="X19" s="83">
        <v>199017</v>
      </c>
      <c r="Y19" s="83">
        <v>337849</v>
      </c>
      <c r="Z19" s="83">
        <v>296705</v>
      </c>
      <c r="AA19" s="83"/>
    </row>
    <row r="20" spans="1:27" ht="18.75" customHeight="1">
      <c r="A20" s="109" t="s">
        <v>91</v>
      </c>
      <c r="B20" s="110" t="s">
        <v>127</v>
      </c>
      <c r="C20" s="82">
        <v>487.6</v>
      </c>
      <c r="D20" s="83">
        <v>878.9</v>
      </c>
      <c r="E20" s="83">
        <v>2165</v>
      </c>
      <c r="F20" s="83">
        <v>2417.5</v>
      </c>
      <c r="G20" s="83">
        <v>2795</v>
      </c>
      <c r="H20" s="83">
        <v>4873.1</v>
      </c>
      <c r="I20" s="83">
        <v>5306.3</v>
      </c>
      <c r="J20" s="83">
        <v>9149.7</v>
      </c>
      <c r="K20" s="83">
        <v>4608</v>
      </c>
      <c r="L20" s="83">
        <v>6101</v>
      </c>
      <c r="M20" s="83">
        <v>8126.9</v>
      </c>
      <c r="N20" s="83">
        <v>10954.5</v>
      </c>
      <c r="O20" s="83">
        <v>14579.4</v>
      </c>
      <c r="P20" s="83">
        <v>17048.5</v>
      </c>
      <c r="Q20" s="83">
        <v>4185.2</v>
      </c>
      <c r="R20" s="83">
        <v>4847.9</v>
      </c>
      <c r="S20" s="83">
        <v>6639.5</v>
      </c>
      <c r="T20" s="83">
        <v>6597.2</v>
      </c>
      <c r="U20" s="83">
        <v>12495</v>
      </c>
      <c r="V20" s="83">
        <v>61082.8</v>
      </c>
      <c r="W20" s="83">
        <v>11833</v>
      </c>
      <c r="X20" s="83">
        <v>13428</v>
      </c>
      <c r="Y20" s="83">
        <v>22852.7</v>
      </c>
      <c r="Z20" s="83">
        <v>16648.9</v>
      </c>
      <c r="AA20" s="83"/>
    </row>
    <row r="21" spans="1:27" ht="18.75" customHeight="1">
      <c r="A21" s="109" t="s">
        <v>93</v>
      </c>
      <c r="B21" s="110" t="s">
        <v>127</v>
      </c>
      <c r="C21" s="82">
        <v>21118.1</v>
      </c>
      <c r="D21" s="83">
        <v>35276.7</v>
      </c>
      <c r="E21" s="83">
        <v>73092</v>
      </c>
      <c r="F21" s="83">
        <v>78132.9</v>
      </c>
      <c r="G21" s="83">
        <v>76959.2</v>
      </c>
      <c r="H21" s="83">
        <v>96837.1</v>
      </c>
      <c r="I21" s="83">
        <v>90041.6</v>
      </c>
      <c r="J21" s="83">
        <v>124745.7</v>
      </c>
      <c r="K21" s="83">
        <v>125152</v>
      </c>
      <c r="L21" s="83">
        <v>217707</v>
      </c>
      <c r="M21" s="83">
        <v>289439.3</v>
      </c>
      <c r="N21" s="83">
        <v>358194.6</v>
      </c>
      <c r="O21" s="83">
        <v>352492.9</v>
      </c>
      <c r="P21" s="83">
        <v>419922.9</v>
      </c>
      <c r="Q21" s="83">
        <v>432305.7</v>
      </c>
      <c r="R21" s="83">
        <v>552596.5</v>
      </c>
      <c r="S21" s="83">
        <v>703601.3</v>
      </c>
      <c r="T21" s="83">
        <v>865692.2</v>
      </c>
      <c r="U21" s="83">
        <v>1075211</v>
      </c>
      <c r="V21" s="83">
        <v>1254537.3</v>
      </c>
      <c r="W21" s="83">
        <v>1327148</v>
      </c>
      <c r="X21" s="83">
        <v>1344143</v>
      </c>
      <c r="Y21" s="83">
        <v>3062115.8</v>
      </c>
      <c r="Z21" s="83">
        <v>3617662.1</v>
      </c>
      <c r="AA21" s="83"/>
    </row>
    <row r="22" spans="1:27" ht="18.75" customHeight="1">
      <c r="A22" s="109" t="s">
        <v>146</v>
      </c>
      <c r="B22" s="110" t="s">
        <v>127</v>
      </c>
      <c r="C22" s="82">
        <v>18733.5</v>
      </c>
      <c r="D22" s="83">
        <v>29096.5</v>
      </c>
      <c r="E22" s="83">
        <v>53301</v>
      </c>
      <c r="F22" s="83">
        <v>55093.1</v>
      </c>
      <c r="G22" s="83">
        <v>38075.9</v>
      </c>
      <c r="H22" s="83">
        <v>53919.9</v>
      </c>
      <c r="I22" s="83">
        <v>56888.2</v>
      </c>
      <c r="J22" s="83">
        <v>75508.6</v>
      </c>
      <c r="K22" s="83">
        <v>74545</v>
      </c>
      <c r="L22" s="83">
        <v>156055</v>
      </c>
      <c r="M22" s="83">
        <v>204443</v>
      </c>
      <c r="N22" s="83">
        <v>235794.5</v>
      </c>
      <c r="O22" s="83">
        <v>222898.1</v>
      </c>
      <c r="P22" s="83">
        <v>272389.6</v>
      </c>
      <c r="Q22" s="83">
        <v>2775080</v>
      </c>
      <c r="R22" s="83">
        <v>335328.3</v>
      </c>
      <c r="S22" s="83">
        <v>424710.7</v>
      </c>
      <c r="T22" s="83">
        <v>529129.5</v>
      </c>
      <c r="U22" s="83">
        <v>629694</v>
      </c>
      <c r="V22" s="83">
        <v>744349.2</v>
      </c>
      <c r="W22" s="83">
        <v>759167</v>
      </c>
      <c r="X22" s="83">
        <v>708262</v>
      </c>
      <c r="Y22" s="83">
        <v>2023123</v>
      </c>
      <c r="Z22" s="83">
        <v>2384949</v>
      </c>
      <c r="AA22" s="83"/>
    </row>
    <row r="23" spans="1:27" ht="18.75" customHeight="1">
      <c r="A23" s="109" t="s">
        <v>147</v>
      </c>
      <c r="B23" s="110" t="s">
        <v>127</v>
      </c>
      <c r="C23" s="82">
        <v>355.6</v>
      </c>
      <c r="D23" s="83">
        <v>570.6</v>
      </c>
      <c r="E23" s="83">
        <v>709</v>
      </c>
      <c r="F23" s="83">
        <v>127.4</v>
      </c>
      <c r="G23" s="83">
        <v>16680.8</v>
      </c>
      <c r="H23" s="83">
        <v>17266</v>
      </c>
      <c r="I23" s="83">
        <v>406.2</v>
      </c>
      <c r="J23" s="83">
        <v>361.6</v>
      </c>
      <c r="K23" s="83">
        <v>5431</v>
      </c>
      <c r="L23" s="83">
        <v>4042</v>
      </c>
      <c r="M23" s="83">
        <v>7142.8</v>
      </c>
      <c r="N23" s="83">
        <v>26612.8</v>
      </c>
      <c r="O23" s="83">
        <v>29268.4</v>
      </c>
      <c r="P23" s="83">
        <v>33611.6</v>
      </c>
      <c r="Q23" s="83">
        <v>306082</v>
      </c>
      <c r="R23" s="83">
        <v>51966.1</v>
      </c>
      <c r="S23" s="83">
        <v>53962.5</v>
      </c>
      <c r="T23" s="83">
        <v>54478.3</v>
      </c>
      <c r="U23" s="83">
        <v>49841</v>
      </c>
      <c r="V23" s="83">
        <v>815761.7</v>
      </c>
      <c r="W23" s="83">
        <v>58076</v>
      </c>
      <c r="X23" s="83">
        <v>91170</v>
      </c>
      <c r="Y23" s="83">
        <v>27521</v>
      </c>
      <c r="Z23" s="83">
        <v>9513</v>
      </c>
      <c r="AA23" s="83"/>
    </row>
    <row r="24" spans="1:27" ht="18.75" customHeight="1">
      <c r="A24" s="109" t="s">
        <v>95</v>
      </c>
      <c r="B24" s="110" t="s">
        <v>127</v>
      </c>
      <c r="C24" s="82">
        <v>2029</v>
      </c>
      <c r="D24" s="83">
        <v>5609.6</v>
      </c>
      <c r="E24" s="83">
        <v>19081</v>
      </c>
      <c r="F24" s="83">
        <v>22912.4</v>
      </c>
      <c r="G24" s="83">
        <v>22202.5</v>
      </c>
      <c r="H24" s="83">
        <v>25651.2</v>
      </c>
      <c r="I24" s="83">
        <v>32747.2</v>
      </c>
      <c r="J24" s="83">
        <v>48875.3</v>
      </c>
      <c r="K24" s="83">
        <v>45176</v>
      </c>
      <c r="L24" s="83">
        <v>57610</v>
      </c>
      <c r="M24" s="83">
        <v>77853.5</v>
      </c>
      <c r="N24" s="83">
        <v>95787.3</v>
      </c>
      <c r="O24" s="83">
        <v>100326.4</v>
      </c>
      <c r="P24" s="83">
        <v>113921.7</v>
      </c>
      <c r="Q24" s="83">
        <v>124189.5</v>
      </c>
      <c r="R24" s="83">
        <v>165302.1</v>
      </c>
      <c r="S24" s="83">
        <v>224928.1</v>
      </c>
      <c r="T24" s="83">
        <v>282084.4</v>
      </c>
      <c r="U24" s="83">
        <v>386412</v>
      </c>
      <c r="V24" s="83">
        <v>437678.4</v>
      </c>
      <c r="W24" s="83">
        <v>504644</v>
      </c>
      <c r="X24" s="83">
        <v>539377</v>
      </c>
      <c r="Y24" s="83">
        <v>988165.6</v>
      </c>
      <c r="Z24" s="83">
        <v>1104361.3</v>
      </c>
      <c r="AA24" s="83"/>
    </row>
    <row r="25" spans="1:27" ht="18.75" customHeight="1">
      <c r="A25" s="109" t="s">
        <v>148</v>
      </c>
      <c r="B25" s="110" t="s">
        <v>143</v>
      </c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ht="18.75" customHeight="1">
      <c r="A26" s="109" t="s">
        <v>149</v>
      </c>
      <c r="B26" s="110" t="s">
        <v>127</v>
      </c>
      <c r="C26" s="82">
        <v>22388.7</v>
      </c>
      <c r="D26" s="83">
        <v>26991.2</v>
      </c>
      <c r="E26" s="83">
        <v>54436</v>
      </c>
      <c r="F26" s="83">
        <v>52483.4</v>
      </c>
      <c r="G26" s="83">
        <v>50118.3</v>
      </c>
      <c r="H26" s="83">
        <v>57198.5</v>
      </c>
      <c r="I26" s="83">
        <v>123467.8</v>
      </c>
      <c r="J26" s="83">
        <v>180570.6</v>
      </c>
      <c r="K26" s="83">
        <v>175528</v>
      </c>
      <c r="L26" s="83">
        <v>270499</v>
      </c>
      <c r="M26" s="83">
        <v>350097.6</v>
      </c>
      <c r="N26" s="83">
        <v>412359.6</v>
      </c>
      <c r="O26" s="83">
        <v>4761111</v>
      </c>
      <c r="P26" s="83">
        <v>506251.9</v>
      </c>
      <c r="Q26" s="83">
        <v>556869.8</v>
      </c>
      <c r="R26" s="83">
        <v>602575.2</v>
      </c>
      <c r="S26" s="83">
        <v>833866.8</v>
      </c>
      <c r="T26" s="83">
        <v>1047746.4</v>
      </c>
      <c r="U26" s="83">
        <v>1381795</v>
      </c>
      <c r="V26" s="83">
        <v>1931430.8</v>
      </c>
      <c r="W26" s="83">
        <v>2238631</v>
      </c>
      <c r="X26" s="83">
        <v>2211547</v>
      </c>
      <c r="Y26" s="83">
        <v>4855653.4</v>
      </c>
      <c r="Z26" s="83">
        <v>5261597.9</v>
      </c>
      <c r="AA26" s="83"/>
    </row>
    <row r="27" spans="1:27" ht="18.75" customHeight="1">
      <c r="A27" s="109" t="s">
        <v>150</v>
      </c>
      <c r="B27" s="110" t="s">
        <v>127</v>
      </c>
      <c r="C27" s="82">
        <v>20442.5</v>
      </c>
      <c r="D27" s="83">
        <v>24316.8</v>
      </c>
      <c r="E27" s="83">
        <v>47905</v>
      </c>
      <c r="F27" s="83">
        <v>45056.5</v>
      </c>
      <c r="G27" s="83">
        <v>43984.8</v>
      </c>
      <c r="H27" s="83">
        <v>49895.2</v>
      </c>
      <c r="I27" s="83">
        <v>109857.2</v>
      </c>
      <c r="J27" s="83">
        <v>162156.5</v>
      </c>
      <c r="K27" s="83">
        <v>155738</v>
      </c>
      <c r="L27" s="83">
        <v>240591</v>
      </c>
      <c r="M27" s="83">
        <v>314205.8</v>
      </c>
      <c r="N27" s="83">
        <v>370921.5</v>
      </c>
      <c r="O27" s="83">
        <v>4283827</v>
      </c>
      <c r="P27" s="83">
        <v>453672.6</v>
      </c>
      <c r="Q27" s="83">
        <v>495680.8</v>
      </c>
      <c r="R27" s="83">
        <v>536790.5</v>
      </c>
      <c r="S27" s="83">
        <v>737822.9</v>
      </c>
      <c r="T27" s="83">
        <v>917893.8</v>
      </c>
      <c r="U27" s="83">
        <v>1215157</v>
      </c>
      <c r="V27" s="83">
        <v>1693206.9</v>
      </c>
      <c r="W27" s="83">
        <v>1985349</v>
      </c>
      <c r="X27" s="83">
        <v>1967973</v>
      </c>
      <c r="Y27" s="83">
        <v>4390132</v>
      </c>
      <c r="Z27" s="83">
        <v>4822433.3</v>
      </c>
      <c r="AA27" s="83"/>
    </row>
    <row r="28" spans="1:27" ht="18.75" customHeight="1">
      <c r="A28" s="109" t="s">
        <v>151</v>
      </c>
      <c r="B28" s="110" t="s">
        <v>127</v>
      </c>
      <c r="C28" s="82">
        <v>690.2</v>
      </c>
      <c r="D28" s="83">
        <v>852.3</v>
      </c>
      <c r="E28" s="83">
        <v>1996</v>
      </c>
      <c r="F28" s="83">
        <v>1802.2</v>
      </c>
      <c r="G28" s="83">
        <v>1875</v>
      </c>
      <c r="H28" s="83">
        <v>1966.6</v>
      </c>
      <c r="I28" s="83">
        <v>3933.6</v>
      </c>
      <c r="J28" s="83">
        <v>6190.2</v>
      </c>
      <c r="K28" s="83">
        <v>5874</v>
      </c>
      <c r="L28" s="83">
        <v>8464</v>
      </c>
      <c r="M28" s="83">
        <v>11577.5</v>
      </c>
      <c r="N28" s="83">
        <v>13823.3</v>
      </c>
      <c r="O28" s="83">
        <v>158335</v>
      </c>
      <c r="P28" s="83">
        <v>17246.7</v>
      </c>
      <c r="Q28" s="83">
        <v>18477</v>
      </c>
      <c r="R28" s="83">
        <v>19616.5</v>
      </c>
      <c r="S28" s="83">
        <v>26546.6</v>
      </c>
      <c r="T28" s="83">
        <v>34053.8</v>
      </c>
      <c r="U28" s="83">
        <v>44803</v>
      </c>
      <c r="V28" s="83">
        <v>67217.3</v>
      </c>
      <c r="W28" s="83">
        <v>75564</v>
      </c>
      <c r="X28" s="83">
        <v>73115</v>
      </c>
      <c r="Y28" s="83">
        <v>99741.2</v>
      </c>
      <c r="Z28" s="83">
        <v>25101.9</v>
      </c>
      <c r="AA28" s="83"/>
    </row>
    <row r="29" spans="1:27" ht="18.75" customHeight="1">
      <c r="A29" s="109" t="s">
        <v>152</v>
      </c>
      <c r="B29" s="110" t="s">
        <v>127</v>
      </c>
      <c r="C29" s="82">
        <v>1256</v>
      </c>
      <c r="D29" s="83">
        <v>1822.1</v>
      </c>
      <c r="E29" s="83">
        <v>4536</v>
      </c>
      <c r="F29" s="83">
        <v>5624.7</v>
      </c>
      <c r="G29" s="83">
        <v>4258.5</v>
      </c>
      <c r="H29" s="83">
        <v>5336.7</v>
      </c>
      <c r="I29" s="83">
        <v>9377</v>
      </c>
      <c r="J29" s="83">
        <v>12223.9</v>
      </c>
      <c r="K29" s="83">
        <v>13916</v>
      </c>
      <c r="L29" s="83">
        <v>21444</v>
      </c>
      <c r="M29" s="83">
        <v>24314.3</v>
      </c>
      <c r="N29" s="83">
        <v>27534.6</v>
      </c>
      <c r="O29" s="83">
        <v>312414</v>
      </c>
      <c r="P29" s="83">
        <v>35034</v>
      </c>
      <c r="Q29" s="83">
        <v>41628.2</v>
      </c>
      <c r="R29" s="83">
        <v>45504.6</v>
      </c>
      <c r="S29" s="83">
        <v>68260</v>
      </c>
      <c r="T29" s="83">
        <v>95798.8</v>
      </c>
      <c r="U29" s="83">
        <v>57410</v>
      </c>
      <c r="V29" s="83">
        <v>79930</v>
      </c>
      <c r="W29" s="83">
        <v>84968</v>
      </c>
      <c r="X29" s="83">
        <v>77023</v>
      </c>
      <c r="Y29" s="83">
        <v>189186</v>
      </c>
      <c r="Z29" s="83">
        <v>201324.4</v>
      </c>
      <c r="AA29" s="83"/>
    </row>
    <row r="30" spans="1:27" ht="18.75" customHeight="1">
      <c r="A30" s="109" t="s">
        <v>153</v>
      </c>
      <c r="B30" s="110" t="s">
        <v>143</v>
      </c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8.75" customHeight="1">
      <c r="A31" s="109" t="s">
        <v>110</v>
      </c>
      <c r="B31" s="110" t="s">
        <v>127</v>
      </c>
      <c r="C31" s="82">
        <v>2597.3</v>
      </c>
      <c r="D31" s="83">
        <v>4241.7</v>
      </c>
      <c r="E31" s="83">
        <v>9837</v>
      </c>
      <c r="F31" s="83">
        <v>9063.4</v>
      </c>
      <c r="G31" s="83">
        <v>7376.2</v>
      </c>
      <c r="H31" s="83">
        <v>9589.3</v>
      </c>
      <c r="I31" s="83">
        <v>18511.3</v>
      </c>
      <c r="J31" s="83">
        <v>25127</v>
      </c>
      <c r="K31" s="83">
        <v>29293</v>
      </c>
      <c r="L31" s="83">
        <v>44896</v>
      </c>
      <c r="M31" s="83">
        <v>55709.8</v>
      </c>
      <c r="N31" s="83">
        <v>57276.7</v>
      </c>
      <c r="O31" s="83">
        <v>611634</v>
      </c>
      <c r="P31" s="83">
        <v>65512</v>
      </c>
      <c r="Q31" s="83">
        <v>80999.7</v>
      </c>
      <c r="R31" s="83">
        <v>83037</v>
      </c>
      <c r="S31" s="83">
        <v>113219.1</v>
      </c>
      <c r="T31" s="83">
        <v>185750.7</v>
      </c>
      <c r="U31" s="83">
        <v>253773</v>
      </c>
      <c r="V31" s="83">
        <v>324266.1</v>
      </c>
      <c r="W31" s="83">
        <v>420969</v>
      </c>
      <c r="X31" s="83">
        <v>439063</v>
      </c>
      <c r="Y31" s="83">
        <v>831973.5</v>
      </c>
      <c r="Z31" s="83">
        <v>886380</v>
      </c>
      <c r="AA31" s="83"/>
    </row>
    <row r="32" spans="1:27" ht="18.75" customHeight="1">
      <c r="A32" s="109" t="s">
        <v>111</v>
      </c>
      <c r="B32" s="110" t="s">
        <v>127</v>
      </c>
      <c r="C32" s="82">
        <v>123.8</v>
      </c>
      <c r="D32" s="83">
        <v>168.7</v>
      </c>
      <c r="E32" s="83">
        <v>693</v>
      </c>
      <c r="F32" s="83">
        <v>923.7</v>
      </c>
      <c r="G32" s="83">
        <v>715.3</v>
      </c>
      <c r="H32" s="83">
        <v>799.8</v>
      </c>
      <c r="I32" s="83">
        <v>1985</v>
      </c>
      <c r="J32" s="83">
        <v>1859.5</v>
      </c>
      <c r="K32" s="83">
        <v>4024</v>
      </c>
      <c r="L32" s="83">
        <v>6311</v>
      </c>
      <c r="M32" s="83">
        <v>4100.7</v>
      </c>
      <c r="N32" s="83">
        <v>4738.8</v>
      </c>
      <c r="O32" s="83">
        <v>71917</v>
      </c>
      <c r="P32" s="83">
        <v>7554.1</v>
      </c>
      <c r="Q32" s="83">
        <v>2312.8</v>
      </c>
      <c r="R32" s="83">
        <v>1921.7</v>
      </c>
      <c r="S32" s="83">
        <v>3224.2</v>
      </c>
      <c r="T32" s="83"/>
      <c r="U32" s="83"/>
      <c r="V32" s="83"/>
      <c r="W32" s="83"/>
      <c r="X32" s="83"/>
      <c r="Y32" s="83"/>
      <c r="Z32" s="83"/>
      <c r="AA32" s="83"/>
    </row>
    <row r="33" spans="1:27" ht="18.75" customHeight="1" thickBot="1">
      <c r="A33" s="113" t="s">
        <v>154</v>
      </c>
      <c r="B33" s="114" t="s">
        <v>127</v>
      </c>
      <c r="C33" s="45">
        <v>4848.2</v>
      </c>
      <c r="D33" s="46">
        <v>7413.9</v>
      </c>
      <c r="E33" s="46">
        <v>17368</v>
      </c>
      <c r="F33" s="46">
        <v>17685.6</v>
      </c>
      <c r="G33" s="46">
        <v>11899</v>
      </c>
      <c r="H33" s="46">
        <v>15624.8</v>
      </c>
      <c r="I33" s="46">
        <v>30519.3</v>
      </c>
      <c r="J33" s="46">
        <v>41424.2</v>
      </c>
      <c r="K33" s="46">
        <v>48460</v>
      </c>
      <c r="L33" s="46">
        <v>75098</v>
      </c>
      <c r="M33" s="46">
        <v>86265.3</v>
      </c>
      <c r="N33" s="46">
        <v>93038.1</v>
      </c>
      <c r="O33" s="46">
        <v>103741.6</v>
      </c>
      <c r="P33" s="46">
        <v>114088.6</v>
      </c>
      <c r="Q33" s="46">
        <v>127880.5</v>
      </c>
      <c r="R33" s="46">
        <v>158655.51055880112</v>
      </c>
      <c r="S33" s="46">
        <v>179946.27396871996</v>
      </c>
      <c r="T33" s="46">
        <v>254076</v>
      </c>
      <c r="U33" s="46">
        <v>298555</v>
      </c>
      <c r="V33" s="46"/>
      <c r="W33" s="46">
        <v>462541</v>
      </c>
      <c r="X33" s="46">
        <v>520088</v>
      </c>
      <c r="Y33" s="46">
        <v>661344.7786563355</v>
      </c>
      <c r="Z33" s="46">
        <v>707865.010596214</v>
      </c>
      <c r="AA33" s="46">
        <v>821905.7036310238</v>
      </c>
    </row>
  </sheetData>
  <sheetProtection/>
  <mergeCells count="1">
    <mergeCell ref="A1:P1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2" sqref="I82"/>
    </sheetView>
  </sheetViews>
  <sheetFormatPr defaultColWidth="8.75390625" defaultRowHeight="14.25"/>
  <cols>
    <col min="1" max="1" width="7.625" style="1" customWidth="1"/>
    <col min="2" max="4" width="8.625" style="0" customWidth="1"/>
    <col min="5" max="10" width="7.625" style="0" customWidth="1"/>
    <col min="11" max="15" width="11.625" style="0" hidden="1" customWidth="1"/>
  </cols>
  <sheetData>
    <row r="1" spans="1:10" ht="21.75">
      <c r="A1" s="117" t="s">
        <v>15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5" ht="19.5" customHeight="1">
      <c r="A2" s="4"/>
      <c r="B2" s="3"/>
      <c r="C2" s="3"/>
      <c r="D2" s="3"/>
      <c r="E2" s="3"/>
      <c r="F2" s="3"/>
      <c r="G2" s="3"/>
      <c r="H2" s="3"/>
      <c r="I2" s="3"/>
      <c r="J2" s="40" t="s">
        <v>16</v>
      </c>
      <c r="K2" s="3"/>
      <c r="L2" s="3"/>
      <c r="M2" s="3"/>
      <c r="N2" s="3"/>
      <c r="O2" s="3"/>
    </row>
    <row r="3" spans="1:15" ht="15" customHeight="1">
      <c r="A3" s="122" t="s">
        <v>1</v>
      </c>
      <c r="B3" s="119" t="s">
        <v>17</v>
      </c>
      <c r="C3" s="119" t="s">
        <v>18</v>
      </c>
      <c r="D3" s="119"/>
      <c r="E3" s="119" t="s">
        <v>3</v>
      </c>
      <c r="F3" s="119"/>
      <c r="G3" s="119"/>
      <c r="H3" s="119"/>
      <c r="I3" s="119"/>
      <c r="J3" s="120"/>
      <c r="K3" s="75"/>
      <c r="L3" s="75"/>
      <c r="M3" s="75"/>
      <c r="N3" s="75"/>
      <c r="O3" s="75"/>
    </row>
    <row r="4" spans="1:15" ht="15" customHeight="1">
      <c r="A4" s="123"/>
      <c r="B4" s="124"/>
      <c r="C4" s="124" t="s">
        <v>4</v>
      </c>
      <c r="D4" s="124" t="s">
        <v>19</v>
      </c>
      <c r="E4" s="124" t="s">
        <v>8</v>
      </c>
      <c r="F4" s="124"/>
      <c r="G4" s="124" t="s">
        <v>9</v>
      </c>
      <c r="H4" s="124"/>
      <c r="I4" s="124" t="s">
        <v>10</v>
      </c>
      <c r="J4" s="125"/>
      <c r="K4" s="75"/>
      <c r="L4" s="75"/>
      <c r="M4" s="75"/>
      <c r="N4" s="75"/>
      <c r="O4" s="75"/>
    </row>
    <row r="5" spans="1:15" ht="30" customHeight="1">
      <c r="A5" s="123"/>
      <c r="B5" s="124"/>
      <c r="C5" s="124"/>
      <c r="D5" s="124"/>
      <c r="E5" s="33" t="s">
        <v>20</v>
      </c>
      <c r="F5" s="33" t="s">
        <v>19</v>
      </c>
      <c r="G5" s="33" t="s">
        <v>20</v>
      </c>
      <c r="H5" s="33" t="s">
        <v>19</v>
      </c>
      <c r="I5" s="33" t="s">
        <v>20</v>
      </c>
      <c r="J5" s="39" t="s">
        <v>19</v>
      </c>
      <c r="K5" s="75"/>
      <c r="L5" s="75"/>
      <c r="M5" s="75"/>
      <c r="N5" s="75"/>
      <c r="O5" s="75"/>
    </row>
    <row r="6" spans="1:8" ht="19.5" customHeight="1">
      <c r="A6" s="96">
        <v>1949</v>
      </c>
      <c r="B6" s="92"/>
      <c r="C6" s="91"/>
      <c r="D6" s="91"/>
      <c r="E6" s="91"/>
      <c r="F6" s="91"/>
      <c r="G6" s="91"/>
      <c r="H6" s="91"/>
    </row>
    <row r="7" spans="1:10" ht="19.5" customHeight="1">
      <c r="A7" s="96">
        <v>1950</v>
      </c>
      <c r="B7" s="90"/>
      <c r="C7" s="91"/>
      <c r="D7" s="91"/>
      <c r="E7" s="91"/>
      <c r="F7" s="91"/>
      <c r="G7" s="91"/>
      <c r="H7" s="91"/>
      <c r="I7" s="41"/>
      <c r="J7" s="41"/>
    </row>
    <row r="8" spans="1:10" ht="19.5" customHeight="1">
      <c r="A8" s="96">
        <v>1951</v>
      </c>
      <c r="B8" s="90"/>
      <c r="C8" s="91"/>
      <c r="D8" s="91"/>
      <c r="E8" s="91"/>
      <c r="F8" s="91"/>
      <c r="G8" s="91"/>
      <c r="H8" s="91"/>
      <c r="I8" s="41"/>
      <c r="J8" s="41"/>
    </row>
    <row r="9" spans="1:10" ht="19.5" customHeight="1">
      <c r="A9" s="96">
        <v>1952</v>
      </c>
      <c r="B9" s="90"/>
      <c r="C9" s="91"/>
      <c r="D9" s="91"/>
      <c r="E9" s="91"/>
      <c r="F9" s="91"/>
      <c r="G9" s="91"/>
      <c r="H9" s="91"/>
      <c r="I9" s="41"/>
      <c r="J9" s="41"/>
    </row>
    <row r="10" spans="1:10" ht="19.5" customHeight="1">
      <c r="A10" s="96">
        <v>1953</v>
      </c>
      <c r="B10" s="90"/>
      <c r="C10" s="91"/>
      <c r="D10" s="91"/>
      <c r="E10" s="91"/>
      <c r="F10" s="91"/>
      <c r="G10" s="91"/>
      <c r="H10" s="91"/>
      <c r="I10" s="41"/>
      <c r="J10" s="41"/>
    </row>
    <row r="11" spans="1:10" ht="19.5" customHeight="1">
      <c r="A11" s="96">
        <v>1954</v>
      </c>
      <c r="B11" s="90"/>
      <c r="C11" s="91"/>
      <c r="D11" s="91"/>
      <c r="E11" s="91"/>
      <c r="F11" s="91"/>
      <c r="G11" s="91"/>
      <c r="H11" s="91"/>
      <c r="I11" s="41"/>
      <c r="J11" s="41"/>
    </row>
    <row r="12" spans="1:10" ht="19.5" customHeight="1">
      <c r="A12" s="96">
        <v>1955</v>
      </c>
      <c r="B12" s="90"/>
      <c r="C12" s="91"/>
      <c r="D12" s="91"/>
      <c r="E12" s="91"/>
      <c r="F12" s="91"/>
      <c r="G12" s="91"/>
      <c r="H12" s="91"/>
      <c r="I12" s="41"/>
      <c r="J12" s="41"/>
    </row>
    <row r="13" spans="1:10" ht="19.5" customHeight="1">
      <c r="A13" s="96">
        <v>1956</v>
      </c>
      <c r="B13" s="90"/>
      <c r="C13" s="91"/>
      <c r="D13" s="91"/>
      <c r="E13" s="91"/>
      <c r="F13" s="91"/>
      <c r="G13" s="91"/>
      <c r="H13" s="91"/>
      <c r="I13" s="41"/>
      <c r="J13" s="41"/>
    </row>
    <row r="14" spans="1:10" ht="19.5" customHeight="1">
      <c r="A14" s="96">
        <v>1957</v>
      </c>
      <c r="B14" s="90"/>
      <c r="C14" s="91"/>
      <c r="D14" s="91"/>
      <c r="E14" s="91"/>
      <c r="F14" s="91"/>
      <c r="G14" s="91"/>
      <c r="H14" s="91"/>
      <c r="I14" s="41"/>
      <c r="J14" s="41"/>
    </row>
    <row r="15" spans="1:10" ht="19.5" customHeight="1">
      <c r="A15" s="96">
        <v>1958</v>
      </c>
      <c r="B15" s="90">
        <v>151</v>
      </c>
      <c r="C15" s="91">
        <v>2.25</v>
      </c>
      <c r="D15" s="91">
        <v>0.17</v>
      </c>
      <c r="E15" s="91">
        <v>2.25</v>
      </c>
      <c r="F15" s="91">
        <v>0.17</v>
      </c>
      <c r="G15" s="91"/>
      <c r="H15" s="91"/>
      <c r="I15" s="41"/>
      <c r="J15" s="41"/>
    </row>
    <row r="16" spans="1:10" ht="19.5" customHeight="1">
      <c r="A16" s="96">
        <v>1959</v>
      </c>
      <c r="B16" s="90">
        <v>88</v>
      </c>
      <c r="C16" s="91">
        <v>0.99</v>
      </c>
      <c r="D16" s="91">
        <v>0.44</v>
      </c>
      <c r="E16" s="91">
        <v>0.99</v>
      </c>
      <c r="F16" s="91">
        <v>0.44</v>
      </c>
      <c r="G16" s="91"/>
      <c r="H16" s="91"/>
      <c r="I16" s="41"/>
      <c r="J16" s="41"/>
    </row>
    <row r="17" spans="1:10" ht="19.5" customHeight="1">
      <c r="A17" s="96">
        <v>1960</v>
      </c>
      <c r="B17" s="90">
        <v>214</v>
      </c>
      <c r="C17" s="91">
        <v>2.13</v>
      </c>
      <c r="D17" s="91"/>
      <c r="E17" s="91">
        <v>2.13</v>
      </c>
      <c r="F17" s="91"/>
      <c r="G17" s="91"/>
      <c r="H17" s="91"/>
      <c r="I17" s="41"/>
      <c r="J17" s="41"/>
    </row>
    <row r="18" spans="1:10" ht="19.5" customHeight="1">
      <c r="A18" s="96">
        <v>1961</v>
      </c>
      <c r="B18" s="90">
        <v>235</v>
      </c>
      <c r="C18" s="91">
        <v>1.43</v>
      </c>
      <c r="D18" s="91">
        <v>0.04</v>
      </c>
      <c r="E18" s="91">
        <v>1.43</v>
      </c>
      <c r="F18" s="91">
        <v>0.04</v>
      </c>
      <c r="G18" s="91"/>
      <c r="H18" s="91"/>
      <c r="I18" s="41"/>
      <c r="J18" s="41"/>
    </row>
    <row r="19" spans="1:10" ht="19.5" customHeight="1">
      <c r="A19" s="96">
        <v>1962</v>
      </c>
      <c r="B19" s="90">
        <v>20</v>
      </c>
      <c r="C19" s="91">
        <v>0.21</v>
      </c>
      <c r="D19" s="91"/>
      <c r="E19" s="91">
        <v>0.21</v>
      </c>
      <c r="F19" s="91"/>
      <c r="G19" s="91"/>
      <c r="H19" s="91"/>
      <c r="I19" s="41"/>
      <c r="J19" s="41"/>
    </row>
    <row r="20" spans="1:10" ht="19.5" customHeight="1">
      <c r="A20" s="96">
        <v>1963</v>
      </c>
      <c r="B20" s="90">
        <v>33</v>
      </c>
      <c r="C20" s="91">
        <v>0.09</v>
      </c>
      <c r="D20" s="91">
        <v>0.02</v>
      </c>
      <c r="E20" s="91">
        <v>0.09</v>
      </c>
      <c r="F20" s="91">
        <v>0.02</v>
      </c>
      <c r="G20" s="91"/>
      <c r="H20" s="91"/>
      <c r="I20" s="41"/>
      <c r="J20" s="41"/>
    </row>
    <row r="21" spans="1:10" ht="19.5" customHeight="1">
      <c r="A21" s="96">
        <v>1964</v>
      </c>
      <c r="B21" s="90">
        <v>42</v>
      </c>
      <c r="C21" s="91">
        <v>0.35</v>
      </c>
      <c r="D21" s="91">
        <v>0.08</v>
      </c>
      <c r="E21" s="91">
        <v>0.35</v>
      </c>
      <c r="F21" s="91">
        <v>0.08</v>
      </c>
      <c r="G21" s="91"/>
      <c r="H21" s="91"/>
      <c r="I21" s="41"/>
      <c r="J21" s="41"/>
    </row>
    <row r="22" spans="1:10" ht="19.5" customHeight="1">
      <c r="A22" s="96">
        <v>1965</v>
      </c>
      <c r="B22" s="90">
        <v>43</v>
      </c>
      <c r="C22" s="91">
        <v>0.37</v>
      </c>
      <c r="D22" s="91"/>
      <c r="E22" s="91">
        <v>0.37</v>
      </c>
      <c r="F22" s="91"/>
      <c r="G22" s="91"/>
      <c r="H22" s="91"/>
      <c r="I22" s="41"/>
      <c r="J22" s="41"/>
    </row>
    <row r="23" spans="1:10" ht="19.5" customHeight="1">
      <c r="A23" s="96">
        <v>1966</v>
      </c>
      <c r="B23" s="90">
        <v>17</v>
      </c>
      <c r="C23" s="91">
        <v>0.22</v>
      </c>
      <c r="D23" s="91">
        <v>0.01</v>
      </c>
      <c r="E23" s="91">
        <v>0.22</v>
      </c>
      <c r="F23" s="91">
        <v>0.01</v>
      </c>
      <c r="G23" s="91"/>
      <c r="H23" s="91"/>
      <c r="I23" s="41"/>
      <c r="J23" s="41"/>
    </row>
    <row r="24" spans="1:10" ht="19.5" customHeight="1">
      <c r="A24" s="96">
        <v>1967</v>
      </c>
      <c r="B24" s="90">
        <v>30</v>
      </c>
      <c r="C24" s="91">
        <v>0.53</v>
      </c>
      <c r="D24" s="91">
        <v>0.05</v>
      </c>
      <c r="E24" s="91">
        <v>0.53</v>
      </c>
      <c r="F24" s="91">
        <v>0.05</v>
      </c>
      <c r="G24" s="91"/>
      <c r="H24" s="91"/>
      <c r="I24" s="41"/>
      <c r="J24" s="41"/>
    </row>
    <row r="25" spans="1:10" ht="19.5" customHeight="1">
      <c r="A25" s="96">
        <v>1968</v>
      </c>
      <c r="B25" s="90">
        <v>113</v>
      </c>
      <c r="C25" s="91">
        <v>0.58</v>
      </c>
      <c r="D25" s="91"/>
      <c r="E25" s="91">
        <v>0.58</v>
      </c>
      <c r="F25" s="91"/>
      <c r="G25" s="91"/>
      <c r="H25" s="91"/>
      <c r="I25" s="41"/>
      <c r="J25" s="41"/>
    </row>
    <row r="26" spans="1:10" ht="19.5" customHeight="1">
      <c r="A26" s="96">
        <v>1969</v>
      </c>
      <c r="B26" s="90">
        <v>62</v>
      </c>
      <c r="C26" s="91">
        <v>1.37</v>
      </c>
      <c r="D26" s="91">
        <v>0.09</v>
      </c>
      <c r="E26" s="91">
        <v>1.37</v>
      </c>
      <c r="F26" s="91">
        <v>0.09</v>
      </c>
      <c r="G26" s="91"/>
      <c r="H26" s="91"/>
      <c r="I26" s="41"/>
      <c r="J26" s="41"/>
    </row>
    <row r="27" spans="1:10" ht="19.5" customHeight="1">
      <c r="A27" s="96">
        <v>1970</v>
      </c>
      <c r="B27" s="90">
        <v>101</v>
      </c>
      <c r="C27" s="91">
        <v>3.44</v>
      </c>
      <c r="D27" s="91">
        <v>0.14</v>
      </c>
      <c r="E27" s="91">
        <v>3.44</v>
      </c>
      <c r="F27" s="91">
        <v>0.14</v>
      </c>
      <c r="G27" s="91"/>
      <c r="H27" s="91"/>
      <c r="I27" s="41"/>
      <c r="J27" s="41"/>
    </row>
    <row r="28" spans="1:10" ht="19.5" customHeight="1">
      <c r="A28" s="96">
        <v>1971</v>
      </c>
      <c r="B28" s="90">
        <v>171</v>
      </c>
      <c r="C28" s="91">
        <v>1.81</v>
      </c>
      <c r="D28" s="91">
        <v>0.17</v>
      </c>
      <c r="E28" s="91">
        <v>1.81</v>
      </c>
      <c r="F28" s="91">
        <v>0.17</v>
      </c>
      <c r="G28" s="91"/>
      <c r="H28" s="91"/>
      <c r="I28" s="41"/>
      <c r="J28" s="41"/>
    </row>
    <row r="29" spans="1:10" ht="19.5" customHeight="1">
      <c r="A29" s="96">
        <v>1972</v>
      </c>
      <c r="B29" s="90">
        <v>102</v>
      </c>
      <c r="C29" s="91">
        <v>1.13</v>
      </c>
      <c r="D29" s="91">
        <v>0.19</v>
      </c>
      <c r="E29" s="91">
        <v>1.13</v>
      </c>
      <c r="F29" s="91">
        <v>0.19</v>
      </c>
      <c r="G29" s="91"/>
      <c r="H29" s="91"/>
      <c r="I29" s="41"/>
      <c r="J29" s="41"/>
    </row>
    <row r="30" spans="1:10" ht="19.5" customHeight="1">
      <c r="A30" s="96">
        <v>1973</v>
      </c>
      <c r="B30" s="90">
        <v>102</v>
      </c>
      <c r="C30" s="91">
        <v>2.22</v>
      </c>
      <c r="D30" s="91">
        <v>0.24</v>
      </c>
      <c r="E30" s="91">
        <v>2.22</v>
      </c>
      <c r="F30" s="91">
        <v>0.24</v>
      </c>
      <c r="G30" s="91"/>
      <c r="H30" s="91"/>
      <c r="I30" s="41"/>
      <c r="J30" s="41"/>
    </row>
    <row r="31" spans="1:10" ht="19.5" customHeight="1">
      <c r="A31" s="96">
        <v>1974</v>
      </c>
      <c r="B31" s="90">
        <v>109</v>
      </c>
      <c r="C31" s="91">
        <v>1.5</v>
      </c>
      <c r="D31" s="91">
        <v>0.19</v>
      </c>
      <c r="E31" s="91">
        <v>1.5</v>
      </c>
      <c r="F31" s="91">
        <v>0.19</v>
      </c>
      <c r="G31" s="91"/>
      <c r="H31" s="91"/>
      <c r="I31" s="41"/>
      <c r="J31" s="41"/>
    </row>
    <row r="32" spans="1:10" ht="19.5" customHeight="1">
      <c r="A32" s="96">
        <v>1975</v>
      </c>
      <c r="B32" s="90">
        <v>86</v>
      </c>
      <c r="C32" s="91">
        <v>1.05</v>
      </c>
      <c r="D32" s="91">
        <v>0.28</v>
      </c>
      <c r="E32" s="91">
        <v>1.05</v>
      </c>
      <c r="F32" s="91">
        <v>0.28</v>
      </c>
      <c r="G32" s="91"/>
      <c r="H32" s="91"/>
      <c r="I32" s="41"/>
      <c r="J32" s="41"/>
    </row>
    <row r="33" spans="1:10" ht="19.5" customHeight="1">
      <c r="A33" s="96">
        <v>1976</v>
      </c>
      <c r="B33" s="90">
        <v>223</v>
      </c>
      <c r="C33" s="91">
        <v>2.02</v>
      </c>
      <c r="D33" s="91">
        <v>0.26</v>
      </c>
      <c r="E33" s="91">
        <v>2.02</v>
      </c>
      <c r="F33" s="91">
        <v>0.26</v>
      </c>
      <c r="G33" s="91"/>
      <c r="H33" s="91"/>
      <c r="I33" s="41"/>
      <c r="J33" s="41"/>
    </row>
    <row r="34" spans="1:10" ht="19.5" customHeight="1">
      <c r="A34" s="96">
        <v>1977</v>
      </c>
      <c r="B34" s="90">
        <v>840</v>
      </c>
      <c r="C34" s="91">
        <v>1.46</v>
      </c>
      <c r="D34" s="91">
        <v>0.14</v>
      </c>
      <c r="E34" s="91">
        <v>1.46</v>
      </c>
      <c r="F34" s="91">
        <v>0.14</v>
      </c>
      <c r="G34" s="91"/>
      <c r="H34" s="91"/>
      <c r="I34" s="41"/>
      <c r="J34" s="41"/>
    </row>
    <row r="35" spans="1:15" ht="18.75" customHeight="1">
      <c r="A35" s="96">
        <v>1978</v>
      </c>
      <c r="B35" s="7">
        <v>349</v>
      </c>
      <c r="C35" s="9">
        <v>2.77</v>
      </c>
      <c r="D35" s="9">
        <v>0.63</v>
      </c>
      <c r="E35" s="9">
        <v>2.77</v>
      </c>
      <c r="F35" s="9">
        <v>0.63</v>
      </c>
      <c r="G35" s="9"/>
      <c r="H35" s="9"/>
      <c r="I35" s="9"/>
      <c r="J35" s="9"/>
      <c r="K35" s="3"/>
      <c r="L35" s="3"/>
      <c r="M35" s="3"/>
      <c r="N35" s="3"/>
      <c r="O35" s="3"/>
    </row>
    <row r="36" spans="1:15" ht="18.75" customHeight="1">
      <c r="A36" s="96">
        <v>1979</v>
      </c>
      <c r="B36" s="7">
        <v>1252</v>
      </c>
      <c r="C36" s="9">
        <v>4.25</v>
      </c>
      <c r="D36" s="9">
        <v>1.71</v>
      </c>
      <c r="E36" s="9">
        <v>4.25</v>
      </c>
      <c r="F36" s="9">
        <v>1.71</v>
      </c>
      <c r="G36" s="9"/>
      <c r="H36" s="9"/>
      <c r="I36" s="9"/>
      <c r="J36" s="9"/>
      <c r="K36" s="3"/>
      <c r="L36" s="3"/>
      <c r="M36" s="3"/>
      <c r="N36" s="3"/>
      <c r="O36" s="3"/>
    </row>
    <row r="37" spans="1:15" ht="18.75" customHeight="1">
      <c r="A37" s="96">
        <v>1980</v>
      </c>
      <c r="B37" s="7">
        <v>1273</v>
      </c>
      <c r="C37" s="9">
        <v>9.96</v>
      </c>
      <c r="D37" s="9">
        <v>2.89</v>
      </c>
      <c r="E37" s="9">
        <v>9.96</v>
      </c>
      <c r="F37" s="9">
        <v>2.89</v>
      </c>
      <c r="G37" s="9"/>
      <c r="H37" s="9"/>
      <c r="I37" s="9"/>
      <c r="J37" s="9"/>
      <c r="K37" s="3"/>
      <c r="L37" s="3"/>
      <c r="M37" s="3"/>
      <c r="N37" s="3"/>
      <c r="O37" s="3"/>
    </row>
    <row r="38" spans="1:15" ht="18.75" customHeight="1">
      <c r="A38" s="96">
        <v>1981</v>
      </c>
      <c r="B38" s="7">
        <v>1424</v>
      </c>
      <c r="C38" s="9">
        <v>8.82</v>
      </c>
      <c r="D38" s="9">
        <v>3.51</v>
      </c>
      <c r="E38" s="9">
        <v>8.82</v>
      </c>
      <c r="F38" s="9">
        <v>3.51</v>
      </c>
      <c r="G38" s="9"/>
      <c r="H38" s="9"/>
      <c r="I38" s="9"/>
      <c r="J38" s="9"/>
      <c r="K38" s="3"/>
      <c r="L38" s="3"/>
      <c r="M38" s="3"/>
      <c r="N38" s="3"/>
      <c r="O38" s="3"/>
    </row>
    <row r="39" spans="1:15" ht="18.75" customHeight="1">
      <c r="A39" s="96">
        <v>1982</v>
      </c>
      <c r="B39" s="7">
        <v>10926</v>
      </c>
      <c r="C39" s="9">
        <v>119.87</v>
      </c>
      <c r="D39" s="9">
        <v>73.34</v>
      </c>
      <c r="E39" s="9">
        <v>10.13</v>
      </c>
      <c r="F39" s="9">
        <v>4.09</v>
      </c>
      <c r="G39" s="9"/>
      <c r="H39" s="9"/>
      <c r="I39" s="9">
        <v>109.74</v>
      </c>
      <c r="J39" s="9">
        <v>69.25</v>
      </c>
      <c r="K39" s="3"/>
      <c r="L39" s="3"/>
      <c r="M39" s="3"/>
      <c r="N39" s="3"/>
      <c r="O39" s="3"/>
    </row>
    <row r="40" spans="1:15" ht="18.75" customHeight="1">
      <c r="A40" s="96">
        <v>1983</v>
      </c>
      <c r="B40" s="7">
        <v>10666</v>
      </c>
      <c r="C40" s="9">
        <v>95.82</v>
      </c>
      <c r="D40" s="9">
        <v>69.57</v>
      </c>
      <c r="E40" s="9">
        <v>11.07</v>
      </c>
      <c r="F40" s="9">
        <v>3.69</v>
      </c>
      <c r="G40" s="9"/>
      <c r="H40" s="9"/>
      <c r="I40" s="9">
        <v>84.75</v>
      </c>
      <c r="J40" s="9">
        <v>65.88</v>
      </c>
      <c r="K40" s="3"/>
      <c r="L40" s="3"/>
      <c r="M40" s="3"/>
      <c r="N40" s="3"/>
      <c r="O40" s="3"/>
    </row>
    <row r="41" spans="1:15" ht="18.75" customHeight="1">
      <c r="A41" s="96">
        <v>1984</v>
      </c>
      <c r="B41" s="7">
        <v>14025</v>
      </c>
      <c r="C41" s="9">
        <v>127.31</v>
      </c>
      <c r="D41" s="9">
        <v>74.57</v>
      </c>
      <c r="E41" s="9">
        <v>8.37</v>
      </c>
      <c r="F41" s="9">
        <v>3.18</v>
      </c>
      <c r="G41" s="9"/>
      <c r="H41" s="9"/>
      <c r="I41" s="9">
        <v>118.94</v>
      </c>
      <c r="J41" s="9">
        <v>71.39</v>
      </c>
      <c r="K41" s="3"/>
      <c r="L41" s="3"/>
      <c r="M41" s="3"/>
      <c r="N41" s="3"/>
      <c r="O41" s="3"/>
    </row>
    <row r="42" spans="1:15" ht="18.75" customHeight="1">
      <c r="A42" s="96">
        <v>1985</v>
      </c>
      <c r="B42" s="7">
        <v>25103</v>
      </c>
      <c r="C42" s="9">
        <v>147.04</v>
      </c>
      <c r="D42" s="9">
        <v>85.33</v>
      </c>
      <c r="E42" s="9">
        <v>10.85</v>
      </c>
      <c r="F42" s="9">
        <v>2.6</v>
      </c>
      <c r="G42" s="9"/>
      <c r="H42" s="9"/>
      <c r="I42" s="9">
        <v>136.19</v>
      </c>
      <c r="J42" s="9">
        <v>82.73</v>
      </c>
      <c r="K42" s="3"/>
      <c r="L42" s="3"/>
      <c r="M42" s="3"/>
      <c r="N42" s="3"/>
      <c r="O42" s="3"/>
    </row>
    <row r="43" spans="1:15" ht="18.75" customHeight="1">
      <c r="A43" s="96">
        <v>1986</v>
      </c>
      <c r="B43" s="7">
        <v>29176</v>
      </c>
      <c r="C43" s="9">
        <v>146.73</v>
      </c>
      <c r="D43" s="9">
        <v>104.87</v>
      </c>
      <c r="E43" s="9">
        <v>14.76</v>
      </c>
      <c r="F43" s="9">
        <v>1.62</v>
      </c>
      <c r="G43" s="9"/>
      <c r="H43" s="9"/>
      <c r="I43" s="9">
        <v>131.97</v>
      </c>
      <c r="J43" s="9">
        <v>103.25</v>
      </c>
      <c r="K43" s="3"/>
      <c r="L43" s="3"/>
      <c r="M43" s="3"/>
      <c r="N43" s="3"/>
      <c r="O43" s="3"/>
    </row>
    <row r="44" spans="1:15" ht="18.75" customHeight="1">
      <c r="A44" s="96">
        <v>1987</v>
      </c>
      <c r="B44" s="7">
        <v>41540</v>
      </c>
      <c r="C44" s="9">
        <v>167.51</v>
      </c>
      <c r="D44" s="9">
        <v>113.49</v>
      </c>
      <c r="E44" s="9">
        <v>11.09</v>
      </c>
      <c r="F44" s="9">
        <v>2.02</v>
      </c>
      <c r="G44" s="9"/>
      <c r="H44" s="9"/>
      <c r="I44" s="9">
        <v>156.42</v>
      </c>
      <c r="J44" s="9">
        <v>111.47</v>
      </c>
      <c r="K44" s="3"/>
      <c r="L44" s="3"/>
      <c r="M44" s="3"/>
      <c r="N44" s="3"/>
      <c r="O44" s="3"/>
    </row>
    <row r="45" spans="1:15" ht="18.75" customHeight="1">
      <c r="A45" s="96">
        <v>1988</v>
      </c>
      <c r="B45" s="7">
        <v>43599</v>
      </c>
      <c r="C45" s="9">
        <v>150.25</v>
      </c>
      <c r="D45" s="9">
        <v>89.99</v>
      </c>
      <c r="E45" s="9">
        <v>11.42</v>
      </c>
      <c r="F45" s="9">
        <v>1.47</v>
      </c>
      <c r="G45" s="9"/>
      <c r="H45" s="9"/>
      <c r="I45" s="9">
        <v>138.83</v>
      </c>
      <c r="J45" s="9">
        <v>88.52</v>
      </c>
      <c r="K45" s="3"/>
      <c r="L45" s="3"/>
      <c r="M45" s="3"/>
      <c r="N45" s="3"/>
      <c r="O45" s="3"/>
    </row>
    <row r="46" spans="1:15" ht="18.75" customHeight="1">
      <c r="A46" s="96">
        <v>1989</v>
      </c>
      <c r="B46" s="7">
        <v>32837</v>
      </c>
      <c r="C46" s="9">
        <v>101.7</v>
      </c>
      <c r="D46" s="9">
        <v>77.71</v>
      </c>
      <c r="E46" s="9">
        <v>6.11</v>
      </c>
      <c r="F46" s="9">
        <v>0.74</v>
      </c>
      <c r="G46" s="9"/>
      <c r="H46" s="9"/>
      <c r="I46" s="9">
        <v>95.59</v>
      </c>
      <c r="J46" s="9">
        <v>76.97</v>
      </c>
      <c r="K46" s="3"/>
      <c r="L46" s="3"/>
      <c r="M46" s="3"/>
      <c r="N46" s="3"/>
      <c r="O46" s="3"/>
    </row>
    <row r="47" spans="1:15" ht="18.75" customHeight="1">
      <c r="A47" s="96">
        <v>1990</v>
      </c>
      <c r="B47" s="7">
        <v>27202</v>
      </c>
      <c r="C47" s="9">
        <v>96.82</v>
      </c>
      <c r="D47" s="9">
        <v>77.14</v>
      </c>
      <c r="E47" s="9">
        <v>5.59</v>
      </c>
      <c r="F47" s="9">
        <v>1.78</v>
      </c>
      <c r="G47" s="9">
        <v>5.68</v>
      </c>
      <c r="H47" s="9">
        <v>4.48</v>
      </c>
      <c r="I47" s="9">
        <v>85.55</v>
      </c>
      <c r="J47" s="9">
        <v>70.88</v>
      </c>
      <c r="K47" s="3"/>
      <c r="L47" s="3"/>
      <c r="M47" s="3"/>
      <c r="N47" s="3"/>
      <c r="O47" s="3"/>
    </row>
    <row r="48" spans="1:15" ht="18.75" customHeight="1">
      <c r="A48" s="96">
        <v>1991</v>
      </c>
      <c r="B48" s="7">
        <v>46394</v>
      </c>
      <c r="C48" s="9">
        <v>92.65</v>
      </c>
      <c r="D48" s="9">
        <v>65.08</v>
      </c>
      <c r="E48" s="9">
        <v>5.16</v>
      </c>
      <c r="F48" s="9">
        <v>1.46</v>
      </c>
      <c r="G48" s="9">
        <v>9.56</v>
      </c>
      <c r="H48" s="9">
        <v>9.26</v>
      </c>
      <c r="I48" s="9">
        <v>77.93</v>
      </c>
      <c r="J48" s="9">
        <v>54.36</v>
      </c>
      <c r="K48" s="3">
        <v>1.28</v>
      </c>
      <c r="L48" s="3">
        <v>0.2</v>
      </c>
      <c r="M48" s="3"/>
      <c r="N48" s="3"/>
      <c r="O48" s="3"/>
    </row>
    <row r="49" spans="1:15" ht="18.75" customHeight="1">
      <c r="A49" s="96">
        <v>1992</v>
      </c>
      <c r="B49" s="7">
        <v>55464</v>
      </c>
      <c r="C49" s="9">
        <v>87.09</v>
      </c>
      <c r="D49" s="9">
        <v>45.06</v>
      </c>
      <c r="E49" s="9">
        <v>9.87</v>
      </c>
      <c r="F49" s="9">
        <v>1.43</v>
      </c>
      <c r="G49" s="9">
        <v>5.58</v>
      </c>
      <c r="H49" s="9">
        <v>3.49</v>
      </c>
      <c r="I49" s="9">
        <v>71.64</v>
      </c>
      <c r="J49" s="9">
        <v>40.14</v>
      </c>
      <c r="K49" s="76">
        <v>1.91</v>
      </c>
      <c r="L49" s="77">
        <v>0.74</v>
      </c>
      <c r="M49" s="3"/>
      <c r="N49" s="3"/>
      <c r="O49" s="3"/>
    </row>
    <row r="50" spans="1:15" ht="18.75" customHeight="1">
      <c r="A50" s="96">
        <v>1993</v>
      </c>
      <c r="B50" s="7">
        <v>117184</v>
      </c>
      <c r="C50" s="9">
        <v>142.01</v>
      </c>
      <c r="D50" s="9">
        <v>66.74</v>
      </c>
      <c r="E50" s="9">
        <v>7.45</v>
      </c>
      <c r="F50" s="9">
        <v>1.85</v>
      </c>
      <c r="G50" s="9">
        <v>21.66</v>
      </c>
      <c r="H50" s="9">
        <v>19.3</v>
      </c>
      <c r="I50" s="9">
        <v>112.9</v>
      </c>
      <c r="J50" s="9">
        <v>45.59</v>
      </c>
      <c r="K50" s="76">
        <v>2.22</v>
      </c>
      <c r="L50" s="77">
        <v>1.49</v>
      </c>
      <c r="M50" s="3"/>
      <c r="N50" s="3"/>
      <c r="O50" s="3"/>
    </row>
    <row r="51" spans="1:15" ht="18.75" customHeight="1">
      <c r="A51" s="96">
        <v>1994</v>
      </c>
      <c r="B51" s="7">
        <v>169143</v>
      </c>
      <c r="C51" s="9">
        <v>158.63</v>
      </c>
      <c r="D51" s="9">
        <v>88.3</v>
      </c>
      <c r="E51" s="9">
        <v>11.13</v>
      </c>
      <c r="F51" s="9">
        <v>1.72</v>
      </c>
      <c r="G51" s="9">
        <v>36.5</v>
      </c>
      <c r="H51" s="9">
        <v>28.98</v>
      </c>
      <c r="I51" s="9">
        <v>111</v>
      </c>
      <c r="J51" s="9">
        <v>57.6</v>
      </c>
      <c r="K51" s="76">
        <v>2.34</v>
      </c>
      <c r="L51" s="77">
        <v>1.55</v>
      </c>
      <c r="M51" s="3"/>
      <c r="N51" s="3"/>
      <c r="O51" s="3"/>
    </row>
    <row r="52" spans="1:15" ht="18.75" customHeight="1">
      <c r="A52" s="96">
        <v>1995</v>
      </c>
      <c r="B52" s="7">
        <v>239862</v>
      </c>
      <c r="C52" s="9">
        <v>192.16</v>
      </c>
      <c r="D52" s="9">
        <v>121.09</v>
      </c>
      <c r="E52" s="9">
        <v>16.21</v>
      </c>
      <c r="F52" s="9">
        <v>5.39</v>
      </c>
      <c r="G52" s="9">
        <v>53.21</v>
      </c>
      <c r="H52" s="9">
        <v>45.32</v>
      </c>
      <c r="I52" s="9">
        <v>122.74</v>
      </c>
      <c r="J52" s="9">
        <v>70.38</v>
      </c>
      <c r="K52" s="76">
        <v>3.95</v>
      </c>
      <c r="L52" s="77">
        <v>3.95</v>
      </c>
      <c r="M52" s="3"/>
      <c r="N52" s="3"/>
      <c r="O52" s="3"/>
    </row>
    <row r="53" spans="1:15" ht="18.75" customHeight="1">
      <c r="A53" s="96">
        <v>1996</v>
      </c>
      <c r="B53" s="7">
        <v>237358</v>
      </c>
      <c r="C53" s="9">
        <v>160.07</v>
      </c>
      <c r="D53" s="9">
        <v>97.33</v>
      </c>
      <c r="E53" s="9">
        <v>11.81</v>
      </c>
      <c r="F53" s="9">
        <v>5.88</v>
      </c>
      <c r="G53" s="9">
        <v>37.84</v>
      </c>
      <c r="H53" s="9">
        <v>34.32</v>
      </c>
      <c r="I53" s="9">
        <v>110.42</v>
      </c>
      <c r="J53" s="9">
        <v>57.13</v>
      </c>
      <c r="K53" s="76">
        <v>4.37</v>
      </c>
      <c r="L53" s="77">
        <v>4.37</v>
      </c>
      <c r="M53" s="3"/>
      <c r="N53" s="3"/>
      <c r="O53" s="3"/>
    </row>
    <row r="54" spans="1:15" ht="18.75" customHeight="1">
      <c r="A54" s="96">
        <v>1997</v>
      </c>
      <c r="B54" s="7">
        <v>253629</v>
      </c>
      <c r="C54" s="9">
        <v>131.02</v>
      </c>
      <c r="D54" s="9">
        <v>70.83</v>
      </c>
      <c r="E54" s="9">
        <v>14.88</v>
      </c>
      <c r="F54" s="9">
        <v>5.7</v>
      </c>
      <c r="G54" s="9">
        <v>34.67</v>
      </c>
      <c r="H54" s="9">
        <v>30.38</v>
      </c>
      <c r="I54" s="9">
        <v>81.47</v>
      </c>
      <c r="J54" s="9">
        <v>34.75</v>
      </c>
      <c r="K54" s="76">
        <v>4.7</v>
      </c>
      <c r="L54" s="77">
        <v>4.7</v>
      </c>
      <c r="M54" s="3"/>
      <c r="N54" s="3"/>
      <c r="O54" s="3"/>
    </row>
    <row r="55" spans="1:15" ht="18.75" customHeight="1">
      <c r="A55" s="96">
        <v>1998</v>
      </c>
      <c r="B55" s="7">
        <v>311617</v>
      </c>
      <c r="C55" s="9">
        <v>131.12</v>
      </c>
      <c r="D55" s="9">
        <v>57.08</v>
      </c>
      <c r="E55" s="9">
        <v>10.84</v>
      </c>
      <c r="F55" s="9">
        <v>5.32</v>
      </c>
      <c r="G55" s="9">
        <v>40.13</v>
      </c>
      <c r="H55" s="9">
        <v>27.34</v>
      </c>
      <c r="I55" s="9">
        <v>80.15</v>
      </c>
      <c r="J55" s="9">
        <v>24.42</v>
      </c>
      <c r="K55" s="76">
        <v>4.29</v>
      </c>
      <c r="L55" s="77">
        <v>4.29</v>
      </c>
      <c r="M55" s="3"/>
      <c r="N55" s="3"/>
      <c r="O55" s="3"/>
    </row>
    <row r="56" spans="1:15" ht="18.75" customHeight="1">
      <c r="A56" s="96">
        <v>1999</v>
      </c>
      <c r="B56" s="7">
        <v>328679</v>
      </c>
      <c r="C56" s="9">
        <v>140.21</v>
      </c>
      <c r="D56" s="9">
        <v>49.074400000000004</v>
      </c>
      <c r="E56" s="9">
        <v>10.85</v>
      </c>
      <c r="F56" s="9">
        <v>4.838</v>
      </c>
      <c r="G56" s="9">
        <v>30.54</v>
      </c>
      <c r="H56" s="9">
        <v>22.78</v>
      </c>
      <c r="I56" s="9">
        <v>98.82</v>
      </c>
      <c r="J56" s="9">
        <v>21.456400000000002</v>
      </c>
      <c r="K56" s="3">
        <f>22.5-17.8</f>
        <v>4.699999999999999</v>
      </c>
      <c r="L56" s="77">
        <v>4.7</v>
      </c>
      <c r="M56" s="3">
        <v>2360</v>
      </c>
      <c r="N56" s="3">
        <v>24333</v>
      </c>
      <c r="O56" s="3">
        <v>24406</v>
      </c>
    </row>
    <row r="57" spans="1:15" ht="18.75" customHeight="1">
      <c r="A57" s="96">
        <v>2000</v>
      </c>
      <c r="B57" s="7">
        <v>392504</v>
      </c>
      <c r="C57" s="9">
        <v>184.07979999999998</v>
      </c>
      <c r="D57" s="9">
        <v>63.1091</v>
      </c>
      <c r="E57" s="9">
        <v>28.698999999999998</v>
      </c>
      <c r="F57" s="9">
        <v>6.0451</v>
      </c>
      <c r="G57" s="9">
        <v>36.12</v>
      </c>
      <c r="H57" s="9">
        <v>32.67</v>
      </c>
      <c r="I57" s="9">
        <v>119.2608</v>
      </c>
      <c r="J57" s="9">
        <v>24.394</v>
      </c>
      <c r="K57" s="76">
        <v>1.209</v>
      </c>
      <c r="L57" s="77">
        <v>1.0451</v>
      </c>
      <c r="M57" s="3">
        <v>772</v>
      </c>
      <c r="N57" s="3">
        <v>33003</v>
      </c>
      <c r="O57" s="3">
        <v>37136</v>
      </c>
    </row>
    <row r="58" spans="1:15" ht="18.75" customHeight="1">
      <c r="A58" s="96">
        <v>2001</v>
      </c>
      <c r="B58" s="7">
        <v>420774</v>
      </c>
      <c r="C58" s="9">
        <v>188.7298</v>
      </c>
      <c r="D58" s="9">
        <v>90.5596</v>
      </c>
      <c r="E58" s="9">
        <v>29.8411</v>
      </c>
      <c r="F58" s="9">
        <v>2.3296</v>
      </c>
      <c r="G58" s="9">
        <v>60.8</v>
      </c>
      <c r="H58" s="9">
        <v>58.82</v>
      </c>
      <c r="I58" s="9">
        <v>98.0887</v>
      </c>
      <c r="J58" s="9">
        <v>29.41</v>
      </c>
      <c r="K58" s="76">
        <v>0.6411</v>
      </c>
      <c r="L58" s="77">
        <v>0.5796</v>
      </c>
      <c r="M58" s="3">
        <v>410</v>
      </c>
      <c r="N58" s="3">
        <v>30808</v>
      </c>
      <c r="O58" s="3">
        <v>60230</v>
      </c>
    </row>
    <row r="59" spans="1:15" ht="18.75" customHeight="1">
      <c r="A59" s="96">
        <v>2002</v>
      </c>
      <c r="B59" s="7">
        <v>415282</v>
      </c>
      <c r="C59" s="9">
        <v>270.9243</v>
      </c>
      <c r="D59" s="9">
        <v>124.4319</v>
      </c>
      <c r="E59" s="9">
        <v>48.2319</v>
      </c>
      <c r="F59" s="9">
        <v>1.4019</v>
      </c>
      <c r="G59" s="9">
        <v>105.23</v>
      </c>
      <c r="H59" s="9">
        <v>92.34</v>
      </c>
      <c r="I59" s="9">
        <v>117.4624</v>
      </c>
      <c r="J59" s="9">
        <v>30.69</v>
      </c>
      <c r="K59" s="76">
        <v>0.7019</v>
      </c>
      <c r="L59" s="77">
        <v>0.7019</v>
      </c>
      <c r="M59" s="3">
        <v>547</v>
      </c>
      <c r="N59" s="3">
        <v>30823</v>
      </c>
      <c r="O59" s="3">
        <v>109656</v>
      </c>
    </row>
    <row r="60" spans="1:15" ht="18.75" customHeight="1">
      <c r="A60" s="96">
        <v>2003</v>
      </c>
      <c r="B60" s="7">
        <v>566324</v>
      </c>
      <c r="C60" s="9">
        <v>212.99509999999998</v>
      </c>
      <c r="D60" s="9">
        <v>131.84</v>
      </c>
      <c r="E60" s="9">
        <v>21.19</v>
      </c>
      <c r="F60" s="9">
        <v>0</v>
      </c>
      <c r="G60" s="9">
        <v>97.7</v>
      </c>
      <c r="H60" s="9">
        <v>87.86</v>
      </c>
      <c r="I60" s="9">
        <v>94.1051</v>
      </c>
      <c r="J60" s="9">
        <v>43.98</v>
      </c>
      <c r="K60" s="3"/>
      <c r="L60" s="3"/>
      <c r="M60" s="3">
        <v>0</v>
      </c>
      <c r="N60" s="3">
        <v>40712</v>
      </c>
      <c r="O60" s="3">
        <v>127931</v>
      </c>
    </row>
    <row r="61" spans="1:15" ht="18.75" customHeight="1">
      <c r="A61" s="96">
        <v>2004</v>
      </c>
      <c r="B61" s="7">
        <v>1076049</v>
      </c>
      <c r="C61" s="9">
        <v>226.7274</v>
      </c>
      <c r="D61" s="9">
        <v>110.83</v>
      </c>
      <c r="E61" s="9">
        <v>36.01</v>
      </c>
      <c r="F61" s="9">
        <v>0.29</v>
      </c>
      <c r="G61" s="9">
        <v>90.81</v>
      </c>
      <c r="H61" s="9">
        <v>80.85</v>
      </c>
      <c r="I61" s="9">
        <v>99.9074</v>
      </c>
      <c r="J61" s="9">
        <v>29.69</v>
      </c>
      <c r="K61" s="3"/>
      <c r="L61" s="3"/>
      <c r="M61" s="3">
        <v>0</v>
      </c>
      <c r="N61" s="3">
        <v>30339</v>
      </c>
      <c r="O61" s="3">
        <v>119125</v>
      </c>
    </row>
    <row r="62" spans="1:15" ht="18.75" customHeight="1">
      <c r="A62" s="96">
        <v>2005</v>
      </c>
      <c r="B62" s="7">
        <v>1625312</v>
      </c>
      <c r="C62" s="9">
        <v>491.60130000000004</v>
      </c>
      <c r="D62" s="9">
        <v>246.59799999999998</v>
      </c>
      <c r="E62" s="9">
        <v>104.881</v>
      </c>
      <c r="F62" s="9">
        <v>29.0471</v>
      </c>
      <c r="G62" s="9">
        <v>157.8625</v>
      </c>
      <c r="H62" s="9">
        <v>132.5622</v>
      </c>
      <c r="I62" s="9">
        <v>228.8578</v>
      </c>
      <c r="J62" s="9">
        <v>84.9887</v>
      </c>
      <c r="K62" s="3"/>
      <c r="L62" s="3"/>
      <c r="M62" s="3">
        <v>0</v>
      </c>
      <c r="N62" s="3">
        <v>24788</v>
      </c>
      <c r="O62" s="3">
        <v>231394</v>
      </c>
    </row>
    <row r="63" spans="1:15" ht="18.75" customHeight="1">
      <c r="A63" s="96">
        <v>2006</v>
      </c>
      <c r="B63" s="7">
        <v>1369803</v>
      </c>
      <c r="C63" s="9">
        <v>415.0112</v>
      </c>
      <c r="D63" s="9">
        <v>210.4785</v>
      </c>
      <c r="E63" s="9">
        <v>175.8247</v>
      </c>
      <c r="F63" s="9">
        <v>83.3631</v>
      </c>
      <c r="G63" s="9">
        <v>94.6206</v>
      </c>
      <c r="H63" s="9">
        <v>76.8073</v>
      </c>
      <c r="I63" s="9">
        <v>144.5659</v>
      </c>
      <c r="J63" s="9">
        <v>50.308099999999996</v>
      </c>
      <c r="K63" s="3"/>
      <c r="L63" s="3"/>
      <c r="M63" s="78">
        <v>0</v>
      </c>
      <c r="N63" s="3">
        <f>30864+42459</f>
        <v>73323</v>
      </c>
      <c r="O63" s="3">
        <v>146462</v>
      </c>
    </row>
    <row r="64" spans="1:15" ht="18.75" customHeight="1">
      <c r="A64" s="96">
        <v>2007</v>
      </c>
      <c r="B64" s="7">
        <v>1452587</v>
      </c>
      <c r="C64" s="9">
        <v>521.8477</v>
      </c>
      <c r="D64" s="9">
        <v>153.373</v>
      </c>
      <c r="E64" s="9">
        <v>172.5474</v>
      </c>
      <c r="F64" s="9">
        <v>20.2864</v>
      </c>
      <c r="G64" s="9">
        <v>141.0114</v>
      </c>
      <c r="H64" s="9">
        <v>77.987</v>
      </c>
      <c r="I64" s="9">
        <v>208.2889</v>
      </c>
      <c r="J64" s="9">
        <v>55.0996</v>
      </c>
      <c r="K64" s="3"/>
      <c r="L64" s="3"/>
      <c r="M64" s="78">
        <v>0</v>
      </c>
      <c r="N64" s="3">
        <v>61506</v>
      </c>
      <c r="O64" s="3">
        <v>284939</v>
      </c>
    </row>
    <row r="65" spans="1:15" ht="18.75" customHeight="1">
      <c r="A65" s="96">
        <v>2008</v>
      </c>
      <c r="B65" s="7">
        <v>1979880</v>
      </c>
      <c r="C65" s="9">
        <v>753.8078</v>
      </c>
      <c r="D65" s="9">
        <v>277.64790000000005</v>
      </c>
      <c r="E65" s="9">
        <v>241.4919</v>
      </c>
      <c r="F65" s="9">
        <v>17.9128</v>
      </c>
      <c r="G65" s="9">
        <v>167.0468</v>
      </c>
      <c r="H65" s="9">
        <v>134.4289</v>
      </c>
      <c r="I65" s="9">
        <f>C65-E65-G65</f>
        <v>345.2691000000001</v>
      </c>
      <c r="J65" s="9">
        <f>D65-F65-H65</f>
        <v>125.30620000000005</v>
      </c>
      <c r="K65" s="3"/>
      <c r="L65" s="3"/>
      <c r="M65" s="78"/>
      <c r="N65" s="3"/>
      <c r="O65" s="3"/>
    </row>
    <row r="66" spans="1:15" ht="18.75" customHeight="1">
      <c r="A66" s="96">
        <v>2009</v>
      </c>
      <c r="B66" s="7">
        <v>2039840</v>
      </c>
      <c r="C66" s="9">
        <v>647.79</v>
      </c>
      <c r="D66" s="9">
        <v>203.97</v>
      </c>
      <c r="E66" s="9">
        <v>202.07</v>
      </c>
      <c r="F66" s="9">
        <v>16.87</v>
      </c>
      <c r="G66" s="9">
        <v>248.79</v>
      </c>
      <c r="H66" s="9">
        <v>200.21</v>
      </c>
      <c r="I66" s="9">
        <v>445.72</v>
      </c>
      <c r="J66" s="9">
        <v>187.1</v>
      </c>
      <c r="K66" s="3"/>
      <c r="L66" s="3"/>
      <c r="M66" s="78"/>
      <c r="N66" s="3"/>
      <c r="O66" s="3"/>
    </row>
    <row r="67" spans="1:15" ht="18.75" customHeight="1">
      <c r="A67" s="96">
        <v>2010</v>
      </c>
      <c r="B67" s="7">
        <v>1967214</v>
      </c>
      <c r="C67" s="9">
        <v>512.53</v>
      </c>
      <c r="D67" s="9">
        <v>124.07</v>
      </c>
      <c r="E67" s="9">
        <v>138.33</v>
      </c>
      <c r="F67" s="9">
        <v>3.72</v>
      </c>
      <c r="G67" s="9">
        <v>179.22</v>
      </c>
      <c r="H67" s="9">
        <v>119.99</v>
      </c>
      <c r="I67" s="9">
        <v>374.19999999999993</v>
      </c>
      <c r="J67" s="9">
        <v>120.35</v>
      </c>
      <c r="K67" s="3"/>
      <c r="L67" s="3"/>
      <c r="M67" s="78"/>
      <c r="N67" s="3"/>
      <c r="O67" s="3"/>
    </row>
    <row r="68" spans="1:15" ht="18.75" customHeight="1">
      <c r="A68" s="96">
        <v>2011</v>
      </c>
      <c r="B68" s="7">
        <v>1942521</v>
      </c>
      <c r="C68" s="9">
        <v>709.38</v>
      </c>
      <c r="D68" s="9">
        <v>242.07</v>
      </c>
      <c r="E68" s="9">
        <v>286.73</v>
      </c>
      <c r="F68" s="9">
        <v>73.74</v>
      </c>
      <c r="G68" s="9">
        <v>362.72</v>
      </c>
      <c r="H68" s="9">
        <v>241.34</v>
      </c>
      <c r="I68" s="9">
        <v>422.65</v>
      </c>
      <c r="J68" s="9">
        <v>168.33</v>
      </c>
      <c r="K68" s="3"/>
      <c r="L68" s="3"/>
      <c r="M68" s="78"/>
      <c r="N68" s="3"/>
      <c r="O68" s="3"/>
    </row>
    <row r="69" spans="1:15" ht="18.75" customHeight="1">
      <c r="A69" s="96">
        <v>2012</v>
      </c>
      <c r="B69" s="7">
        <v>2213860</v>
      </c>
      <c r="C69" s="9">
        <v>581.15</v>
      </c>
      <c r="D69" s="9">
        <v>201.92</v>
      </c>
      <c r="E69" s="9">
        <v>152.05</v>
      </c>
      <c r="F69" s="9">
        <v>10.83</v>
      </c>
      <c r="G69" s="9">
        <v>289.43</v>
      </c>
      <c r="H69" s="9">
        <v>198.34</v>
      </c>
      <c r="I69" s="9">
        <v>429.1</v>
      </c>
      <c r="J69" s="9">
        <v>191.08999999999997</v>
      </c>
      <c r="K69" s="3"/>
      <c r="L69" s="3"/>
      <c r="M69" s="78"/>
      <c r="N69" s="3"/>
      <c r="O69" s="3"/>
    </row>
    <row r="70" spans="1:15" ht="18.75" customHeight="1">
      <c r="A70" s="96">
        <v>2013</v>
      </c>
      <c r="B70" s="7">
        <v>3466339</v>
      </c>
      <c r="C70" s="9">
        <v>688.34</v>
      </c>
      <c r="D70" s="9">
        <v>209.86</v>
      </c>
      <c r="E70" s="9">
        <v>158.87</v>
      </c>
      <c r="F70" s="9">
        <v>22.92</v>
      </c>
      <c r="G70" s="9">
        <v>342.37</v>
      </c>
      <c r="H70" s="9">
        <v>206.05</v>
      </c>
      <c r="I70" s="9">
        <v>529.47</v>
      </c>
      <c r="J70" s="9">
        <v>186.94</v>
      </c>
      <c r="K70" s="3"/>
      <c r="L70" s="3"/>
      <c r="M70" s="78"/>
      <c r="N70" s="3"/>
      <c r="O70" s="3"/>
    </row>
    <row r="71" spans="1:15" ht="18.75" customHeight="1">
      <c r="A71" s="96">
        <v>2014</v>
      </c>
      <c r="B71" s="7">
        <v>2854885</v>
      </c>
      <c r="C71" s="9">
        <v>718.84</v>
      </c>
      <c r="D71" s="9">
        <v>115.1</v>
      </c>
      <c r="E71" s="9">
        <v>295.12</v>
      </c>
      <c r="F71" s="9">
        <v>15.35</v>
      </c>
      <c r="G71" s="9">
        <v>270.67</v>
      </c>
      <c r="H71" s="9">
        <v>101.62</v>
      </c>
      <c r="I71" s="9">
        <v>423.72</v>
      </c>
      <c r="J71" s="9">
        <v>99.75</v>
      </c>
      <c r="K71" s="3"/>
      <c r="L71" s="3"/>
      <c r="M71" s="78"/>
      <c r="N71" s="3"/>
      <c r="O71" s="3"/>
    </row>
    <row r="72" spans="1:15" ht="18.75" customHeight="1">
      <c r="A72" s="96">
        <v>2015</v>
      </c>
      <c r="B72" s="7">
        <v>4568170</v>
      </c>
      <c r="C72" s="9">
        <v>787.54</v>
      </c>
      <c r="D72" s="9">
        <v>196.92</v>
      </c>
      <c r="E72" s="9">
        <v>269.33</v>
      </c>
      <c r="F72" s="9">
        <v>42.49</v>
      </c>
      <c r="G72" s="9">
        <v>340.7</v>
      </c>
      <c r="H72" s="9">
        <v>194.56</v>
      </c>
      <c r="I72" s="9">
        <v>518.21</v>
      </c>
      <c r="J72" s="9">
        <v>154.42999999999998</v>
      </c>
      <c r="K72" s="3"/>
      <c r="L72" s="3"/>
      <c r="M72" s="78"/>
      <c r="N72" s="3"/>
      <c r="O72" s="3"/>
    </row>
    <row r="73" spans="1:15" ht="18.75" customHeight="1">
      <c r="A73" s="96">
        <v>2016</v>
      </c>
      <c r="B73" s="7">
        <v>4722567</v>
      </c>
      <c r="C73" s="9">
        <v>762.71</v>
      </c>
      <c r="D73" s="9">
        <v>316.73</v>
      </c>
      <c r="E73" s="9"/>
      <c r="F73" s="9"/>
      <c r="G73" s="9">
        <v>511.7</v>
      </c>
      <c r="H73" s="9">
        <v>305.81</v>
      </c>
      <c r="I73" s="9"/>
      <c r="J73" s="9"/>
      <c r="K73" s="3"/>
      <c r="L73" s="3"/>
      <c r="M73" s="78"/>
      <c r="N73" s="3"/>
      <c r="O73" s="3"/>
    </row>
    <row r="74" spans="1:15" ht="18.75" customHeight="1">
      <c r="A74" s="96">
        <v>2017</v>
      </c>
      <c r="B74" s="7">
        <v>3330835</v>
      </c>
      <c r="C74" s="9">
        <v>622.76</v>
      </c>
      <c r="D74" s="9">
        <v>277.5</v>
      </c>
      <c r="E74" s="9"/>
      <c r="F74" s="9"/>
      <c r="G74" s="9">
        <v>487.27</v>
      </c>
      <c r="H74" s="9">
        <v>276.17</v>
      </c>
      <c r="I74" s="9"/>
      <c r="J74" s="9"/>
      <c r="K74" s="3"/>
      <c r="L74" s="3"/>
      <c r="M74" s="78"/>
      <c r="N74" s="3"/>
      <c r="O74" s="3"/>
    </row>
    <row r="75" spans="1:15" ht="18.75" customHeight="1" thickBot="1">
      <c r="A75" s="97">
        <v>2018</v>
      </c>
      <c r="B75" s="10">
        <v>2197650</v>
      </c>
      <c r="C75" s="74">
        <v>268.0765</v>
      </c>
      <c r="D75" s="74">
        <v>115.6632</v>
      </c>
      <c r="E75" s="74"/>
      <c r="F75" s="74"/>
      <c r="G75" s="74">
        <v>154.3611</v>
      </c>
      <c r="H75" s="74">
        <v>87.8877</v>
      </c>
      <c r="I75" s="74"/>
      <c r="J75" s="74"/>
      <c r="K75" s="3"/>
      <c r="L75" s="3"/>
      <c r="M75" s="78"/>
      <c r="N75" s="3"/>
      <c r="O75" s="3"/>
    </row>
  </sheetData>
  <sheetProtection/>
  <mergeCells count="10">
    <mergeCell ref="A1:J1"/>
    <mergeCell ref="C3:D3"/>
    <mergeCell ref="E3:J3"/>
    <mergeCell ref="E4:F4"/>
    <mergeCell ref="G4:H4"/>
    <mergeCell ref="I4:J4"/>
    <mergeCell ref="A3:A5"/>
    <mergeCell ref="B3:B5"/>
    <mergeCell ref="C4:C5"/>
    <mergeCell ref="D4:D5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1" ySplit="4" topLeftCell="B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1" sqref="B71"/>
    </sheetView>
  </sheetViews>
  <sheetFormatPr defaultColWidth="8.75390625" defaultRowHeight="14.25"/>
  <cols>
    <col min="1" max="1" width="7.625" style="1" customWidth="1"/>
    <col min="2" max="10" width="7.625" style="0" customWidth="1"/>
    <col min="11" max="14" width="6.25390625" style="0" hidden="1" customWidth="1"/>
    <col min="15" max="19" width="7.625" style="0" hidden="1" customWidth="1"/>
  </cols>
  <sheetData>
    <row r="1" spans="1:10" ht="21.75">
      <c r="A1" s="117" t="s">
        <v>21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9" ht="18.75" customHeight="1">
      <c r="A2" s="63"/>
      <c r="B2" s="64"/>
      <c r="C2" s="64"/>
      <c r="D2" s="64"/>
      <c r="E2" s="64"/>
      <c r="F2" s="64"/>
      <c r="G2" s="64"/>
      <c r="H2" s="64"/>
      <c r="I2" s="64"/>
      <c r="J2" s="67" t="s">
        <v>0</v>
      </c>
      <c r="K2" s="64"/>
      <c r="L2" s="64"/>
      <c r="M2" s="64"/>
      <c r="N2" s="64"/>
      <c r="O2" s="64"/>
      <c r="P2" s="64"/>
      <c r="Q2" s="64"/>
      <c r="R2" s="64"/>
      <c r="S2" s="64"/>
    </row>
    <row r="3" spans="1:19" ht="18.75" customHeight="1">
      <c r="A3" s="127" t="s">
        <v>1</v>
      </c>
      <c r="B3" s="126" t="s">
        <v>22</v>
      </c>
      <c r="C3" s="126"/>
      <c r="D3" s="126"/>
      <c r="E3" s="126"/>
      <c r="F3" s="126"/>
      <c r="G3" s="126" t="s">
        <v>23</v>
      </c>
      <c r="H3" s="126"/>
      <c r="I3" s="126"/>
      <c r="J3" s="129" t="s">
        <v>24</v>
      </c>
      <c r="K3" s="65"/>
      <c r="L3" s="66"/>
      <c r="M3" s="66"/>
      <c r="N3" s="68"/>
      <c r="O3" s="69"/>
      <c r="P3" s="69"/>
      <c r="Q3" s="69"/>
      <c r="R3" s="69"/>
      <c r="S3" s="69"/>
    </row>
    <row r="4" spans="1:19" ht="30" customHeight="1">
      <c r="A4" s="128"/>
      <c r="B4" s="66" t="s">
        <v>4</v>
      </c>
      <c r="C4" s="66" t="s">
        <v>25</v>
      </c>
      <c r="D4" s="66" t="s">
        <v>26</v>
      </c>
      <c r="E4" s="66" t="s">
        <v>27</v>
      </c>
      <c r="F4" s="66" t="s">
        <v>28</v>
      </c>
      <c r="G4" s="66" t="s">
        <v>5</v>
      </c>
      <c r="H4" s="66" t="s">
        <v>6</v>
      </c>
      <c r="I4" s="66" t="s">
        <v>7</v>
      </c>
      <c r="J4" s="130"/>
      <c r="K4" s="65"/>
      <c r="L4" s="66"/>
      <c r="M4" s="66"/>
      <c r="N4" s="68"/>
      <c r="O4" s="69"/>
      <c r="P4" s="69"/>
      <c r="Q4" s="69"/>
      <c r="R4" s="69"/>
      <c r="S4" s="69"/>
    </row>
    <row r="5" spans="1:19" ht="18.75" customHeight="1">
      <c r="A5" s="36">
        <v>1949</v>
      </c>
      <c r="B5" s="7">
        <v>1</v>
      </c>
      <c r="C5" s="8"/>
      <c r="D5" s="8"/>
      <c r="E5" s="8"/>
      <c r="F5" s="8"/>
      <c r="G5" s="8"/>
      <c r="H5" s="8">
        <v>1</v>
      </c>
      <c r="I5" s="8"/>
      <c r="J5" s="8"/>
      <c r="K5" s="70"/>
      <c r="L5" s="71"/>
      <c r="M5" s="71"/>
      <c r="N5" s="72"/>
      <c r="O5" s="64"/>
      <c r="P5" s="64"/>
      <c r="Q5" s="64"/>
      <c r="R5" s="64"/>
      <c r="S5" s="64"/>
    </row>
    <row r="6" spans="1:19" ht="18.75" customHeight="1">
      <c r="A6" s="36">
        <v>1950</v>
      </c>
      <c r="B6" s="7">
        <v>5</v>
      </c>
      <c r="C6" s="8"/>
      <c r="D6" s="8"/>
      <c r="E6" s="8"/>
      <c r="F6" s="8"/>
      <c r="G6" s="8"/>
      <c r="H6" s="8">
        <v>1</v>
      </c>
      <c r="I6" s="8">
        <v>4</v>
      </c>
      <c r="J6" s="8"/>
      <c r="K6" s="70"/>
      <c r="L6" s="71"/>
      <c r="M6" s="71"/>
      <c r="N6" s="72"/>
      <c r="O6" s="64"/>
      <c r="P6" s="64"/>
      <c r="Q6" s="64"/>
      <c r="R6" s="64"/>
      <c r="S6" s="64"/>
    </row>
    <row r="7" spans="1:19" ht="18.75" customHeight="1">
      <c r="A7" s="36">
        <v>1951</v>
      </c>
      <c r="B7" s="7"/>
      <c r="C7" s="8"/>
      <c r="D7" s="8"/>
      <c r="E7" s="8"/>
      <c r="F7" s="8"/>
      <c r="G7" s="8"/>
      <c r="H7" s="8"/>
      <c r="I7" s="8"/>
      <c r="J7" s="8"/>
      <c r="K7" s="70"/>
      <c r="L7" s="71"/>
      <c r="M7" s="71"/>
      <c r="N7" s="72"/>
      <c r="O7" s="64"/>
      <c r="P7" s="64"/>
      <c r="Q7" s="64"/>
      <c r="R7" s="64"/>
      <c r="S7" s="64"/>
    </row>
    <row r="8" spans="1:19" ht="18.75" customHeight="1">
      <c r="A8" s="36">
        <v>1952</v>
      </c>
      <c r="B8" s="7">
        <v>1</v>
      </c>
      <c r="C8" s="8"/>
      <c r="D8" s="8"/>
      <c r="E8" s="8"/>
      <c r="F8" s="8"/>
      <c r="G8" s="8"/>
      <c r="H8" s="8"/>
      <c r="I8" s="8">
        <f>B8-G8-H8</f>
        <v>1</v>
      </c>
      <c r="J8" s="8"/>
      <c r="K8" s="70"/>
      <c r="L8" s="71"/>
      <c r="M8" s="71"/>
      <c r="N8" s="72"/>
      <c r="O8" s="64"/>
      <c r="P8" s="64"/>
      <c r="Q8" s="64"/>
      <c r="R8" s="64"/>
      <c r="S8" s="64"/>
    </row>
    <row r="9" spans="1:19" ht="18.75" customHeight="1">
      <c r="A9" s="36">
        <v>1953</v>
      </c>
      <c r="B9" s="7">
        <v>13</v>
      </c>
      <c r="C9" s="8"/>
      <c r="D9" s="8"/>
      <c r="E9" s="8"/>
      <c r="F9" s="8"/>
      <c r="G9" s="8"/>
      <c r="H9" s="8">
        <v>2</v>
      </c>
      <c r="I9" s="8">
        <f aca="true" t="shared" si="0" ref="I9:I33">B9-G9-H9</f>
        <v>11</v>
      </c>
      <c r="J9" s="8"/>
      <c r="K9" s="70"/>
      <c r="L9" s="71"/>
      <c r="M9" s="71"/>
      <c r="N9" s="72"/>
      <c r="O9" s="64"/>
      <c r="P9" s="64"/>
      <c r="Q9" s="64"/>
      <c r="R9" s="64"/>
      <c r="S9" s="64"/>
    </row>
    <row r="10" spans="1:19" ht="18.75" customHeight="1">
      <c r="A10" s="36">
        <v>1954</v>
      </c>
      <c r="B10" s="7">
        <v>39</v>
      </c>
      <c r="C10" s="8"/>
      <c r="D10" s="8"/>
      <c r="E10" s="8"/>
      <c r="F10" s="8"/>
      <c r="G10" s="8">
        <v>20</v>
      </c>
      <c r="H10" s="8">
        <v>3</v>
      </c>
      <c r="I10" s="8">
        <f t="shared" si="0"/>
        <v>16</v>
      </c>
      <c r="J10" s="8"/>
      <c r="K10" s="70"/>
      <c r="L10" s="71"/>
      <c r="M10" s="71"/>
      <c r="N10" s="72"/>
      <c r="O10" s="64"/>
      <c r="P10" s="64"/>
      <c r="Q10" s="64"/>
      <c r="R10" s="64"/>
      <c r="S10" s="64"/>
    </row>
    <row r="11" spans="1:19" ht="18.75" customHeight="1">
      <c r="A11" s="36">
        <v>1955</v>
      </c>
      <c r="B11" s="7">
        <v>8</v>
      </c>
      <c r="C11" s="8"/>
      <c r="D11" s="8"/>
      <c r="E11" s="8"/>
      <c r="F11" s="8"/>
      <c r="G11" s="8">
        <v>2</v>
      </c>
      <c r="H11" s="8">
        <v>5</v>
      </c>
      <c r="I11" s="8">
        <f t="shared" si="0"/>
        <v>1</v>
      </c>
      <c r="J11" s="8"/>
      <c r="K11" s="70"/>
      <c r="L11" s="71"/>
      <c r="M11" s="71"/>
      <c r="N11" s="72"/>
      <c r="O11" s="64"/>
      <c r="P11" s="64"/>
      <c r="Q11" s="64"/>
      <c r="R11" s="64"/>
      <c r="S11" s="64"/>
    </row>
    <row r="12" spans="1:19" ht="18.75" customHeight="1">
      <c r="A12" s="36">
        <v>1956</v>
      </c>
      <c r="B12" s="7">
        <v>52</v>
      </c>
      <c r="C12" s="8"/>
      <c r="D12" s="8"/>
      <c r="E12" s="8"/>
      <c r="F12" s="8"/>
      <c r="G12" s="8">
        <v>3</v>
      </c>
      <c r="H12" s="8">
        <v>4</v>
      </c>
      <c r="I12" s="8">
        <f t="shared" si="0"/>
        <v>45</v>
      </c>
      <c r="J12" s="8"/>
      <c r="K12" s="70"/>
      <c r="L12" s="71"/>
      <c r="M12" s="71"/>
      <c r="N12" s="72"/>
      <c r="O12" s="64"/>
      <c r="P12" s="64"/>
      <c r="Q12" s="64"/>
      <c r="R12" s="64"/>
      <c r="S12" s="64"/>
    </row>
    <row r="13" spans="1:19" ht="18.75" customHeight="1">
      <c r="A13" s="36">
        <v>1957</v>
      </c>
      <c r="B13" s="7">
        <v>31</v>
      </c>
      <c r="C13" s="8"/>
      <c r="D13" s="8"/>
      <c r="E13" s="8"/>
      <c r="F13" s="8"/>
      <c r="G13" s="8">
        <v>1</v>
      </c>
      <c r="H13" s="8">
        <v>2</v>
      </c>
      <c r="I13" s="8">
        <f t="shared" si="0"/>
        <v>28</v>
      </c>
      <c r="J13" s="8"/>
      <c r="K13" s="70"/>
      <c r="L13" s="71"/>
      <c r="M13" s="71"/>
      <c r="N13" s="72"/>
      <c r="O13" s="64"/>
      <c r="P13" s="64"/>
      <c r="Q13" s="64"/>
      <c r="R13" s="64"/>
      <c r="S13" s="64"/>
    </row>
    <row r="14" spans="1:19" ht="18.75" customHeight="1">
      <c r="A14" s="36">
        <v>1958</v>
      </c>
      <c r="B14" s="7">
        <v>184</v>
      </c>
      <c r="C14" s="8">
        <v>106</v>
      </c>
      <c r="D14" s="8"/>
      <c r="E14" s="8">
        <v>62</v>
      </c>
      <c r="F14" s="8">
        <f>B14-C14-D14-E14</f>
        <v>16</v>
      </c>
      <c r="G14" s="8">
        <v>16</v>
      </c>
      <c r="H14" s="8">
        <v>127</v>
      </c>
      <c r="I14" s="8">
        <f t="shared" si="0"/>
        <v>41</v>
      </c>
      <c r="J14" s="8">
        <v>151</v>
      </c>
      <c r="K14" s="70"/>
      <c r="L14" s="71"/>
      <c r="M14" s="71"/>
      <c r="N14" s="72"/>
      <c r="O14" s="64"/>
      <c r="P14" s="64"/>
      <c r="Q14" s="64"/>
      <c r="R14" s="64"/>
      <c r="S14" s="64"/>
    </row>
    <row r="15" spans="1:19" ht="18.75" customHeight="1">
      <c r="A15" s="36">
        <v>1959</v>
      </c>
      <c r="B15" s="7">
        <v>131</v>
      </c>
      <c r="C15" s="8">
        <v>85</v>
      </c>
      <c r="D15" s="8"/>
      <c r="E15" s="8">
        <v>42</v>
      </c>
      <c r="F15" s="8">
        <f>B15-C15-D15-E15</f>
        <v>4</v>
      </c>
      <c r="G15" s="8">
        <v>73</v>
      </c>
      <c r="H15" s="8">
        <v>13</v>
      </c>
      <c r="I15" s="8">
        <f t="shared" si="0"/>
        <v>45</v>
      </c>
      <c r="J15" s="8">
        <v>88</v>
      </c>
      <c r="K15" s="70"/>
      <c r="L15" s="71"/>
      <c r="M15" s="71"/>
      <c r="N15" s="72"/>
      <c r="O15" s="64"/>
      <c r="P15" s="64"/>
      <c r="Q15" s="64"/>
      <c r="R15" s="64"/>
      <c r="S15" s="64"/>
    </row>
    <row r="16" spans="1:19" ht="18.75" customHeight="1">
      <c r="A16" s="36">
        <v>1960</v>
      </c>
      <c r="B16" s="7">
        <v>299</v>
      </c>
      <c r="C16" s="8">
        <v>185</v>
      </c>
      <c r="D16" s="8"/>
      <c r="E16" s="8">
        <v>76</v>
      </c>
      <c r="F16" s="8">
        <f>B16-C16-D16-E16</f>
        <v>38</v>
      </c>
      <c r="G16" s="8">
        <v>87</v>
      </c>
      <c r="H16" s="8">
        <v>110</v>
      </c>
      <c r="I16" s="8">
        <f t="shared" si="0"/>
        <v>102</v>
      </c>
      <c r="J16" s="8">
        <v>214</v>
      </c>
      <c r="K16" s="70"/>
      <c r="L16" s="71"/>
      <c r="M16" s="71"/>
      <c r="N16" s="72"/>
      <c r="O16" s="64"/>
      <c r="P16" s="64"/>
      <c r="Q16" s="64"/>
      <c r="R16" s="64"/>
      <c r="S16" s="64"/>
    </row>
    <row r="17" spans="1:19" ht="18.75" customHeight="1">
      <c r="A17" s="36">
        <v>1961</v>
      </c>
      <c r="B17" s="7">
        <v>236</v>
      </c>
      <c r="C17" s="8">
        <v>159</v>
      </c>
      <c r="D17" s="8"/>
      <c r="E17" s="8">
        <v>66</v>
      </c>
      <c r="F17" s="8">
        <f>B17-C17-D17-E17</f>
        <v>11</v>
      </c>
      <c r="G17" s="8">
        <v>84</v>
      </c>
      <c r="H17" s="8">
        <v>83</v>
      </c>
      <c r="I17" s="8">
        <f t="shared" si="0"/>
        <v>69</v>
      </c>
      <c r="J17" s="8">
        <v>235</v>
      </c>
      <c r="K17" s="70"/>
      <c r="L17" s="71"/>
      <c r="M17" s="71"/>
      <c r="N17" s="72"/>
      <c r="O17" s="64"/>
      <c r="P17" s="64"/>
      <c r="Q17" s="64"/>
      <c r="R17" s="64"/>
      <c r="S17" s="64"/>
    </row>
    <row r="18" spans="1:19" ht="18.75" customHeight="1">
      <c r="A18" s="36">
        <v>1962</v>
      </c>
      <c r="B18" s="7">
        <v>47</v>
      </c>
      <c r="C18" s="8">
        <v>46</v>
      </c>
      <c r="D18" s="8"/>
      <c r="E18" s="8"/>
      <c r="F18" s="8">
        <v>1</v>
      </c>
      <c r="G18" s="8">
        <v>1</v>
      </c>
      <c r="H18" s="8"/>
      <c r="I18" s="8">
        <f t="shared" si="0"/>
        <v>46</v>
      </c>
      <c r="J18" s="8">
        <v>20</v>
      </c>
      <c r="K18" s="70"/>
      <c r="L18" s="71"/>
      <c r="M18" s="71"/>
      <c r="N18" s="72"/>
      <c r="O18" s="64"/>
      <c r="P18" s="64"/>
      <c r="Q18" s="64"/>
      <c r="R18" s="64"/>
      <c r="S18" s="64"/>
    </row>
    <row r="19" spans="1:19" ht="18.75" customHeight="1">
      <c r="A19" s="36">
        <v>1963</v>
      </c>
      <c r="B19" s="7">
        <v>37</v>
      </c>
      <c r="C19" s="8">
        <v>33</v>
      </c>
      <c r="D19" s="8"/>
      <c r="E19" s="8">
        <v>1</v>
      </c>
      <c r="F19" s="8">
        <v>3</v>
      </c>
      <c r="G19" s="8">
        <v>11</v>
      </c>
      <c r="H19" s="8">
        <v>3</v>
      </c>
      <c r="I19" s="8">
        <f t="shared" si="0"/>
        <v>23</v>
      </c>
      <c r="J19" s="8">
        <v>33</v>
      </c>
      <c r="K19" s="70"/>
      <c r="L19" s="71"/>
      <c r="M19" s="71"/>
      <c r="N19" s="72"/>
      <c r="O19" s="64"/>
      <c r="P19" s="64"/>
      <c r="Q19" s="64"/>
      <c r="R19" s="64"/>
      <c r="S19" s="64"/>
    </row>
    <row r="20" spans="1:19" ht="18.75" customHeight="1">
      <c r="A20" s="36">
        <v>1964</v>
      </c>
      <c r="B20" s="7">
        <v>54</v>
      </c>
      <c r="C20" s="8">
        <v>45</v>
      </c>
      <c r="D20" s="8"/>
      <c r="E20" s="8"/>
      <c r="F20" s="8">
        <v>9</v>
      </c>
      <c r="G20" s="8">
        <v>18</v>
      </c>
      <c r="H20" s="8"/>
      <c r="I20" s="8">
        <f t="shared" si="0"/>
        <v>36</v>
      </c>
      <c r="J20" s="8">
        <v>42</v>
      </c>
      <c r="K20" s="70"/>
      <c r="L20" s="71"/>
      <c r="M20" s="71"/>
      <c r="N20" s="72"/>
      <c r="O20" s="64"/>
      <c r="P20" s="64"/>
      <c r="Q20" s="64"/>
      <c r="R20" s="64"/>
      <c r="S20" s="64"/>
    </row>
    <row r="21" spans="1:19" ht="18.75" customHeight="1">
      <c r="A21" s="36">
        <v>1965</v>
      </c>
      <c r="B21" s="7">
        <v>50</v>
      </c>
      <c r="C21" s="8">
        <v>18</v>
      </c>
      <c r="D21" s="8"/>
      <c r="E21" s="8">
        <v>10</v>
      </c>
      <c r="F21" s="8">
        <f aca="true" t="shared" si="1" ref="F21:F32">B21-C21-D21-E21</f>
        <v>22</v>
      </c>
      <c r="G21" s="8">
        <v>8</v>
      </c>
      <c r="H21" s="8">
        <v>21</v>
      </c>
      <c r="I21" s="8">
        <f t="shared" si="0"/>
        <v>21</v>
      </c>
      <c r="J21" s="8">
        <v>43</v>
      </c>
      <c r="K21" s="70"/>
      <c r="L21" s="71"/>
      <c r="M21" s="71"/>
      <c r="N21" s="72"/>
      <c r="O21" s="64"/>
      <c r="P21" s="64"/>
      <c r="Q21" s="64"/>
      <c r="R21" s="64"/>
      <c r="S21" s="64"/>
    </row>
    <row r="22" spans="1:19" ht="18.75" customHeight="1">
      <c r="A22" s="36">
        <v>1966</v>
      </c>
      <c r="B22" s="7">
        <v>18</v>
      </c>
      <c r="C22" s="8">
        <v>10</v>
      </c>
      <c r="D22" s="8"/>
      <c r="E22" s="8">
        <v>7</v>
      </c>
      <c r="F22" s="8">
        <f t="shared" si="1"/>
        <v>1</v>
      </c>
      <c r="G22" s="8">
        <v>8</v>
      </c>
      <c r="H22" s="8"/>
      <c r="I22" s="8">
        <f t="shared" si="0"/>
        <v>10</v>
      </c>
      <c r="J22" s="8">
        <v>17</v>
      </c>
      <c r="K22" s="70"/>
      <c r="L22" s="71"/>
      <c r="M22" s="71"/>
      <c r="N22" s="72"/>
      <c r="O22" s="64"/>
      <c r="P22" s="64"/>
      <c r="Q22" s="64"/>
      <c r="R22" s="64"/>
      <c r="S22" s="64"/>
    </row>
    <row r="23" spans="1:19" ht="18.75" customHeight="1">
      <c r="A23" s="36">
        <v>1967</v>
      </c>
      <c r="B23" s="7">
        <v>82</v>
      </c>
      <c r="C23" s="8">
        <v>73</v>
      </c>
      <c r="D23" s="8"/>
      <c r="E23" s="8">
        <v>8</v>
      </c>
      <c r="F23" s="8">
        <f t="shared" si="1"/>
        <v>1</v>
      </c>
      <c r="G23" s="8">
        <v>19</v>
      </c>
      <c r="H23" s="8">
        <v>6</v>
      </c>
      <c r="I23" s="8">
        <f t="shared" si="0"/>
        <v>57</v>
      </c>
      <c r="J23" s="8">
        <v>30</v>
      </c>
      <c r="K23" s="70"/>
      <c r="L23" s="71"/>
      <c r="M23" s="71"/>
      <c r="N23" s="72"/>
      <c r="O23" s="64"/>
      <c r="P23" s="64"/>
      <c r="Q23" s="64"/>
      <c r="R23" s="64"/>
      <c r="S23" s="64"/>
    </row>
    <row r="24" spans="1:19" ht="18.75" customHeight="1">
      <c r="A24" s="36">
        <v>1968</v>
      </c>
      <c r="B24" s="7">
        <v>139</v>
      </c>
      <c r="C24" s="8">
        <v>125</v>
      </c>
      <c r="D24" s="8"/>
      <c r="E24" s="8">
        <v>13</v>
      </c>
      <c r="F24" s="8">
        <f t="shared" si="1"/>
        <v>1</v>
      </c>
      <c r="G24" s="8">
        <v>16</v>
      </c>
      <c r="H24" s="8">
        <v>17</v>
      </c>
      <c r="I24" s="8">
        <f t="shared" si="0"/>
        <v>106</v>
      </c>
      <c r="J24" s="8">
        <v>113</v>
      </c>
      <c r="K24" s="70"/>
      <c r="L24" s="71"/>
      <c r="M24" s="71"/>
      <c r="N24" s="72"/>
      <c r="O24" s="64"/>
      <c r="P24" s="64"/>
      <c r="Q24" s="64"/>
      <c r="R24" s="64"/>
      <c r="S24" s="64"/>
    </row>
    <row r="25" spans="1:19" ht="18.75" customHeight="1">
      <c r="A25" s="36">
        <v>1969</v>
      </c>
      <c r="B25" s="7">
        <v>262</v>
      </c>
      <c r="C25" s="8">
        <v>132</v>
      </c>
      <c r="D25" s="8"/>
      <c r="E25" s="8">
        <v>32</v>
      </c>
      <c r="F25" s="8">
        <f t="shared" si="1"/>
        <v>98</v>
      </c>
      <c r="G25" s="8">
        <v>22</v>
      </c>
      <c r="H25" s="8">
        <v>17</v>
      </c>
      <c r="I25" s="8">
        <f t="shared" si="0"/>
        <v>223</v>
      </c>
      <c r="J25" s="8">
        <v>62</v>
      </c>
      <c r="K25" s="70"/>
      <c r="L25" s="71"/>
      <c r="M25" s="71"/>
      <c r="N25" s="72"/>
      <c r="O25" s="64"/>
      <c r="P25" s="64"/>
      <c r="Q25" s="64"/>
      <c r="R25" s="64"/>
      <c r="S25" s="64"/>
    </row>
    <row r="26" spans="1:19" ht="18.75" customHeight="1">
      <c r="A26" s="36">
        <v>1970</v>
      </c>
      <c r="B26" s="7">
        <v>456</v>
      </c>
      <c r="C26" s="8">
        <v>257</v>
      </c>
      <c r="D26" s="8"/>
      <c r="E26" s="8">
        <v>46</v>
      </c>
      <c r="F26" s="8">
        <f t="shared" si="1"/>
        <v>153</v>
      </c>
      <c r="G26" s="8"/>
      <c r="H26" s="8">
        <v>34</v>
      </c>
      <c r="I26" s="8">
        <f t="shared" si="0"/>
        <v>422</v>
      </c>
      <c r="J26" s="8">
        <v>101</v>
      </c>
      <c r="K26" s="70"/>
      <c r="L26" s="71"/>
      <c r="M26" s="71"/>
      <c r="N26" s="72"/>
      <c r="O26" s="64"/>
      <c r="P26" s="64"/>
      <c r="Q26" s="64"/>
      <c r="R26" s="64"/>
      <c r="S26" s="64"/>
    </row>
    <row r="27" spans="1:19" ht="18.75" customHeight="1">
      <c r="A27" s="36">
        <v>1971</v>
      </c>
      <c r="B27" s="7">
        <v>957</v>
      </c>
      <c r="C27" s="8">
        <v>745</v>
      </c>
      <c r="D27" s="8"/>
      <c r="E27" s="8">
        <v>70</v>
      </c>
      <c r="F27" s="8">
        <f t="shared" si="1"/>
        <v>142</v>
      </c>
      <c r="G27" s="8">
        <v>27</v>
      </c>
      <c r="H27" s="8">
        <v>58</v>
      </c>
      <c r="I27" s="8">
        <f t="shared" si="0"/>
        <v>872</v>
      </c>
      <c r="J27" s="8">
        <v>171</v>
      </c>
      <c r="K27" s="70"/>
      <c r="L27" s="71"/>
      <c r="M27" s="71"/>
      <c r="N27" s="72"/>
      <c r="O27" s="64"/>
      <c r="P27" s="64"/>
      <c r="Q27" s="64"/>
      <c r="R27" s="64"/>
      <c r="S27" s="64"/>
    </row>
    <row r="28" spans="1:19" ht="18.75" customHeight="1">
      <c r="A28" s="36">
        <v>1972</v>
      </c>
      <c r="B28" s="7">
        <v>845</v>
      </c>
      <c r="C28" s="8">
        <v>750</v>
      </c>
      <c r="D28" s="8"/>
      <c r="E28" s="8">
        <v>58</v>
      </c>
      <c r="F28" s="8">
        <f t="shared" si="1"/>
        <v>37</v>
      </c>
      <c r="G28" s="8">
        <v>31</v>
      </c>
      <c r="H28" s="8">
        <v>31</v>
      </c>
      <c r="I28" s="8">
        <f t="shared" si="0"/>
        <v>783</v>
      </c>
      <c r="J28" s="8">
        <v>102</v>
      </c>
      <c r="K28" s="70"/>
      <c r="L28" s="71"/>
      <c r="M28" s="71"/>
      <c r="N28" s="72"/>
      <c r="O28" s="64"/>
      <c r="P28" s="64"/>
      <c r="Q28" s="64"/>
      <c r="R28" s="64"/>
      <c r="S28" s="64"/>
    </row>
    <row r="29" spans="1:19" ht="18.75" customHeight="1">
      <c r="A29" s="36">
        <v>1973</v>
      </c>
      <c r="B29" s="7">
        <v>667</v>
      </c>
      <c r="C29" s="8">
        <v>564</v>
      </c>
      <c r="D29" s="8"/>
      <c r="E29" s="8">
        <v>15</v>
      </c>
      <c r="F29" s="8">
        <f t="shared" si="1"/>
        <v>88</v>
      </c>
      <c r="G29" s="8">
        <v>11</v>
      </c>
      <c r="H29" s="8">
        <v>38</v>
      </c>
      <c r="I29" s="8">
        <f t="shared" si="0"/>
        <v>618</v>
      </c>
      <c r="J29" s="8">
        <v>102</v>
      </c>
      <c r="K29" s="70"/>
      <c r="L29" s="71"/>
      <c r="M29" s="71"/>
      <c r="N29" s="72"/>
      <c r="O29" s="64"/>
      <c r="P29" s="64"/>
      <c r="Q29" s="64"/>
      <c r="R29" s="64"/>
      <c r="S29" s="64"/>
    </row>
    <row r="30" spans="1:19" ht="18.75" customHeight="1">
      <c r="A30" s="36">
        <v>1974</v>
      </c>
      <c r="B30" s="7">
        <v>268</v>
      </c>
      <c r="C30" s="8">
        <v>230</v>
      </c>
      <c r="D30" s="8"/>
      <c r="E30" s="8">
        <v>20</v>
      </c>
      <c r="F30" s="8">
        <f t="shared" si="1"/>
        <v>18</v>
      </c>
      <c r="G30" s="8">
        <v>17</v>
      </c>
      <c r="H30" s="8">
        <v>16</v>
      </c>
      <c r="I30" s="8">
        <f t="shared" si="0"/>
        <v>235</v>
      </c>
      <c r="J30" s="8">
        <v>109</v>
      </c>
      <c r="K30" s="70"/>
      <c r="L30" s="71"/>
      <c r="M30" s="71"/>
      <c r="N30" s="72"/>
      <c r="O30" s="64"/>
      <c r="P30" s="64"/>
      <c r="Q30" s="64"/>
      <c r="R30" s="64"/>
      <c r="S30" s="64"/>
    </row>
    <row r="31" spans="1:19" ht="18.75" customHeight="1">
      <c r="A31" s="36">
        <v>1975</v>
      </c>
      <c r="B31" s="7">
        <v>309</v>
      </c>
      <c r="C31" s="8">
        <v>224</v>
      </c>
      <c r="D31" s="8"/>
      <c r="E31" s="8">
        <v>33</v>
      </c>
      <c r="F31" s="8">
        <f t="shared" si="1"/>
        <v>52</v>
      </c>
      <c r="G31" s="8">
        <v>24</v>
      </c>
      <c r="H31" s="8">
        <v>77</v>
      </c>
      <c r="I31" s="8">
        <f t="shared" si="0"/>
        <v>208</v>
      </c>
      <c r="J31" s="8">
        <v>86</v>
      </c>
      <c r="K31" s="70"/>
      <c r="L31" s="71"/>
      <c r="M31" s="71"/>
      <c r="N31" s="72"/>
      <c r="O31" s="64"/>
      <c r="P31" s="64"/>
      <c r="Q31" s="64"/>
      <c r="R31" s="64"/>
      <c r="S31" s="64"/>
    </row>
    <row r="32" spans="1:19" ht="18.75" customHeight="1">
      <c r="A32" s="36">
        <v>1976</v>
      </c>
      <c r="B32" s="7">
        <v>506</v>
      </c>
      <c r="C32" s="8">
        <v>332</v>
      </c>
      <c r="D32" s="8"/>
      <c r="E32" s="8">
        <v>115</v>
      </c>
      <c r="F32" s="8">
        <f t="shared" si="1"/>
        <v>59</v>
      </c>
      <c r="G32" s="8">
        <v>49</v>
      </c>
      <c r="H32" s="8">
        <v>225</v>
      </c>
      <c r="I32" s="8">
        <f t="shared" si="0"/>
        <v>232</v>
      </c>
      <c r="J32" s="8">
        <v>223</v>
      </c>
      <c r="K32" s="70"/>
      <c r="L32" s="71"/>
      <c r="M32" s="71"/>
      <c r="N32" s="72"/>
      <c r="O32" s="64"/>
      <c r="P32" s="64"/>
      <c r="Q32" s="64"/>
      <c r="R32" s="64"/>
      <c r="S32" s="64"/>
    </row>
    <row r="33" spans="1:19" ht="18.75" customHeight="1">
      <c r="A33" s="36">
        <v>1977</v>
      </c>
      <c r="B33" s="7">
        <v>915</v>
      </c>
      <c r="C33" s="8">
        <v>475</v>
      </c>
      <c r="D33" s="8"/>
      <c r="E33" s="8">
        <v>371</v>
      </c>
      <c r="F33" s="8">
        <f>B33-C33-D33-E33</f>
        <v>69</v>
      </c>
      <c r="G33" s="8">
        <v>90</v>
      </c>
      <c r="H33" s="8">
        <v>501</v>
      </c>
      <c r="I33" s="8">
        <f t="shared" si="0"/>
        <v>324</v>
      </c>
      <c r="J33" s="8">
        <v>840</v>
      </c>
      <c r="K33" s="70"/>
      <c r="L33" s="71"/>
      <c r="M33" s="71"/>
      <c r="N33" s="72"/>
      <c r="O33" s="64"/>
      <c r="P33" s="64"/>
      <c r="Q33" s="64"/>
      <c r="R33" s="64"/>
      <c r="S33" s="64"/>
    </row>
    <row r="34" spans="1:19" ht="18.75" customHeight="1">
      <c r="A34" s="36">
        <v>1978</v>
      </c>
      <c r="B34" s="7">
        <v>588</v>
      </c>
      <c r="C34" s="8">
        <v>461</v>
      </c>
      <c r="D34" s="8"/>
      <c r="E34" s="8">
        <v>101</v>
      </c>
      <c r="F34" s="8">
        <v>26</v>
      </c>
      <c r="G34" s="8">
        <v>142</v>
      </c>
      <c r="H34" s="8">
        <v>129</v>
      </c>
      <c r="I34" s="8">
        <v>317</v>
      </c>
      <c r="J34" s="8">
        <v>349</v>
      </c>
      <c r="K34" s="70"/>
      <c r="L34" s="71"/>
      <c r="M34" s="71"/>
      <c r="N34" s="72"/>
      <c r="O34" s="64"/>
      <c r="P34" s="64"/>
      <c r="Q34" s="64"/>
      <c r="R34" s="64"/>
      <c r="S34" s="64"/>
    </row>
    <row r="35" spans="1:19" ht="18.75" customHeight="1">
      <c r="A35" s="36">
        <v>1979</v>
      </c>
      <c r="B35" s="7">
        <v>877</v>
      </c>
      <c r="C35" s="8">
        <v>718</v>
      </c>
      <c r="D35" s="8"/>
      <c r="E35" s="8">
        <v>91</v>
      </c>
      <c r="F35" s="8">
        <v>68</v>
      </c>
      <c r="G35" s="8">
        <v>236</v>
      </c>
      <c r="H35" s="8">
        <v>242</v>
      </c>
      <c r="I35" s="8">
        <v>399</v>
      </c>
      <c r="J35" s="8">
        <v>1252</v>
      </c>
      <c r="K35" s="70"/>
      <c r="L35" s="71"/>
      <c r="M35" s="71"/>
      <c r="N35" s="72"/>
      <c r="O35" s="64"/>
      <c r="P35" s="64"/>
      <c r="Q35" s="64"/>
      <c r="R35" s="64"/>
      <c r="S35" s="64"/>
    </row>
    <row r="36" spans="1:19" ht="18.75" customHeight="1">
      <c r="A36" s="36">
        <v>1980</v>
      </c>
      <c r="B36" s="7">
        <v>1461</v>
      </c>
      <c r="C36" s="8">
        <v>1045</v>
      </c>
      <c r="D36" s="8"/>
      <c r="E36" s="8">
        <v>369</v>
      </c>
      <c r="F36" s="8">
        <v>47</v>
      </c>
      <c r="G36" s="8">
        <v>172</v>
      </c>
      <c r="H36" s="8">
        <v>708</v>
      </c>
      <c r="I36" s="8">
        <v>581</v>
      </c>
      <c r="J36" s="8">
        <v>1273</v>
      </c>
      <c r="K36" s="70"/>
      <c r="L36" s="71"/>
      <c r="M36" s="71"/>
      <c r="N36" s="72"/>
      <c r="O36" s="64"/>
      <c r="P36" s="64"/>
      <c r="Q36" s="64"/>
      <c r="R36" s="64"/>
      <c r="S36" s="64"/>
    </row>
    <row r="37" spans="1:19" ht="18.75" customHeight="1">
      <c r="A37" s="36">
        <v>1981</v>
      </c>
      <c r="B37" s="7">
        <v>1415</v>
      </c>
      <c r="C37" s="8">
        <v>1023</v>
      </c>
      <c r="D37" s="8"/>
      <c r="E37" s="8">
        <v>370</v>
      </c>
      <c r="F37" s="8">
        <v>22</v>
      </c>
      <c r="G37" s="8">
        <v>95</v>
      </c>
      <c r="H37" s="8">
        <v>827</v>
      </c>
      <c r="I37" s="8">
        <v>493</v>
      </c>
      <c r="J37" s="8">
        <v>1424</v>
      </c>
      <c r="K37" s="70"/>
      <c r="L37" s="71"/>
      <c r="M37" s="71"/>
      <c r="N37" s="72"/>
      <c r="O37" s="64"/>
      <c r="P37" s="64"/>
      <c r="Q37" s="64"/>
      <c r="R37" s="64"/>
      <c r="S37" s="64"/>
    </row>
    <row r="38" spans="1:19" ht="18.75" customHeight="1">
      <c r="A38" s="36">
        <v>1982</v>
      </c>
      <c r="B38" s="7">
        <v>1969</v>
      </c>
      <c r="C38" s="8">
        <v>1418</v>
      </c>
      <c r="D38" s="8"/>
      <c r="E38" s="8">
        <v>449</v>
      </c>
      <c r="F38" s="8">
        <v>102</v>
      </c>
      <c r="G38" s="8">
        <v>119</v>
      </c>
      <c r="H38" s="8">
        <v>1150</v>
      </c>
      <c r="I38" s="8">
        <v>700</v>
      </c>
      <c r="J38" s="8">
        <v>1564</v>
      </c>
      <c r="K38" s="70"/>
      <c r="L38" s="71"/>
      <c r="M38" s="71"/>
      <c r="N38" s="72">
        <v>7506</v>
      </c>
      <c r="O38" s="64"/>
      <c r="P38" s="64"/>
      <c r="Q38" s="64"/>
      <c r="R38" s="64"/>
      <c r="S38" s="64"/>
    </row>
    <row r="39" spans="1:19" ht="18.75" customHeight="1">
      <c r="A39" s="36">
        <v>1983</v>
      </c>
      <c r="B39" s="7">
        <v>2170</v>
      </c>
      <c r="C39" s="8">
        <v>1562</v>
      </c>
      <c r="D39" s="8"/>
      <c r="E39" s="8">
        <v>498</v>
      </c>
      <c r="F39" s="8">
        <v>110</v>
      </c>
      <c r="G39" s="8">
        <v>63</v>
      </c>
      <c r="H39" s="8">
        <v>1160</v>
      </c>
      <c r="I39" s="8">
        <v>947</v>
      </c>
      <c r="J39" s="8">
        <v>2401</v>
      </c>
      <c r="K39" s="70"/>
      <c r="L39" s="71"/>
      <c r="M39" s="71"/>
      <c r="N39" s="72">
        <v>7439</v>
      </c>
      <c r="O39" s="64"/>
      <c r="P39" s="64"/>
      <c r="Q39" s="64"/>
      <c r="R39" s="64"/>
      <c r="S39" s="64"/>
    </row>
    <row r="40" spans="1:19" ht="18.75" customHeight="1">
      <c r="A40" s="36">
        <v>1984</v>
      </c>
      <c r="B40" s="7">
        <v>2070</v>
      </c>
      <c r="C40" s="8">
        <v>1252</v>
      </c>
      <c r="D40" s="8"/>
      <c r="E40" s="8">
        <v>606</v>
      </c>
      <c r="F40" s="8">
        <v>212</v>
      </c>
      <c r="G40" s="8">
        <v>52</v>
      </c>
      <c r="H40" s="8">
        <v>52</v>
      </c>
      <c r="I40" s="8">
        <v>1966</v>
      </c>
      <c r="J40" s="8">
        <v>1513</v>
      </c>
      <c r="K40" s="70"/>
      <c r="L40" s="71"/>
      <c r="M40" s="71"/>
      <c r="N40" s="72">
        <v>10304</v>
      </c>
      <c r="O40" s="64"/>
      <c r="P40" s="64"/>
      <c r="Q40" s="64"/>
      <c r="R40" s="64"/>
      <c r="S40" s="64"/>
    </row>
    <row r="41" spans="1:19" ht="18.75" customHeight="1">
      <c r="A41" s="36">
        <v>1985</v>
      </c>
      <c r="B41" s="7">
        <v>4368</v>
      </c>
      <c r="C41" s="8">
        <v>2494</v>
      </c>
      <c r="D41" s="8">
        <v>215</v>
      </c>
      <c r="E41" s="8">
        <v>1141</v>
      </c>
      <c r="F41" s="8">
        <v>518</v>
      </c>
      <c r="G41" s="8">
        <v>58</v>
      </c>
      <c r="H41" s="8">
        <v>76</v>
      </c>
      <c r="I41" s="8">
        <v>4234</v>
      </c>
      <c r="J41" s="8">
        <v>3906</v>
      </c>
      <c r="K41" s="70"/>
      <c r="L41" s="71"/>
      <c r="M41" s="71"/>
      <c r="N41" s="72">
        <v>4368</v>
      </c>
      <c r="O41" s="64"/>
      <c r="P41" s="64"/>
      <c r="Q41" s="64"/>
      <c r="R41" s="64"/>
      <c r="S41" s="64"/>
    </row>
    <row r="42" spans="1:19" ht="18.75" customHeight="1">
      <c r="A42" s="36">
        <v>1986</v>
      </c>
      <c r="B42" s="7">
        <v>5496</v>
      </c>
      <c r="C42" s="8">
        <v>3025</v>
      </c>
      <c r="D42" s="8">
        <v>104</v>
      </c>
      <c r="E42" s="8">
        <v>1202</v>
      </c>
      <c r="F42" s="8">
        <v>1165</v>
      </c>
      <c r="G42" s="8">
        <v>168.30970724191064</v>
      </c>
      <c r="H42" s="8">
        <v>2790.342064714946</v>
      </c>
      <c r="I42" s="8">
        <v>2537.3482280431435</v>
      </c>
      <c r="J42" s="8">
        <v>4325</v>
      </c>
      <c r="K42" s="70"/>
      <c r="L42" s="71"/>
      <c r="M42" s="71"/>
      <c r="N42" s="72">
        <v>5496</v>
      </c>
      <c r="O42" s="64"/>
      <c r="P42" s="64"/>
      <c r="Q42" s="64"/>
      <c r="R42" s="64"/>
      <c r="S42" s="64"/>
    </row>
    <row r="43" spans="1:19" ht="18.75" customHeight="1">
      <c r="A43" s="36">
        <v>1987</v>
      </c>
      <c r="B43" s="7">
        <v>5487</v>
      </c>
      <c r="C43" s="8">
        <v>2604</v>
      </c>
      <c r="D43" s="8">
        <v>172</v>
      </c>
      <c r="E43" s="8">
        <v>2065</v>
      </c>
      <c r="F43" s="8">
        <v>646</v>
      </c>
      <c r="G43" s="8">
        <v>272</v>
      </c>
      <c r="H43" s="8">
        <v>3417.35</v>
      </c>
      <c r="I43" s="8">
        <v>1797.65</v>
      </c>
      <c r="J43" s="8">
        <v>9078</v>
      </c>
      <c r="K43" s="70"/>
      <c r="L43" s="71"/>
      <c r="M43" s="71"/>
      <c r="N43" s="72">
        <v>5487</v>
      </c>
      <c r="O43" s="64"/>
      <c r="P43" s="64"/>
      <c r="Q43" s="64"/>
      <c r="R43" s="64"/>
      <c r="S43" s="64"/>
    </row>
    <row r="44" spans="1:19" ht="18.75" customHeight="1">
      <c r="A44" s="36">
        <v>1988</v>
      </c>
      <c r="B44" s="7">
        <v>6849</v>
      </c>
      <c r="C44" s="8">
        <v>3742</v>
      </c>
      <c r="D44" s="8">
        <v>171</v>
      </c>
      <c r="E44" s="8">
        <v>2244</v>
      </c>
      <c r="F44" s="8">
        <v>692</v>
      </c>
      <c r="G44" s="8">
        <v>783.1924708377519</v>
      </c>
      <c r="H44" s="8">
        <v>3393.02704135737</v>
      </c>
      <c r="I44" s="8">
        <v>2672.7804878048782</v>
      </c>
      <c r="J44" s="8">
        <v>5601</v>
      </c>
      <c r="K44" s="70"/>
      <c r="L44" s="71"/>
      <c r="M44" s="71"/>
      <c r="N44" s="72">
        <v>6849</v>
      </c>
      <c r="O44" s="64"/>
      <c r="P44" s="64"/>
      <c r="Q44" s="64"/>
      <c r="R44" s="64"/>
      <c r="S44" s="64"/>
    </row>
    <row r="45" spans="1:19" ht="18.75" customHeight="1">
      <c r="A45" s="36">
        <v>1989</v>
      </c>
      <c r="B45" s="7">
        <v>3768</v>
      </c>
      <c r="C45" s="8">
        <v>2135</v>
      </c>
      <c r="D45" s="8">
        <v>95</v>
      </c>
      <c r="E45" s="8">
        <v>762</v>
      </c>
      <c r="F45" s="8">
        <v>776</v>
      </c>
      <c r="G45" s="8">
        <v>195</v>
      </c>
      <c r="H45" s="8">
        <v>1629</v>
      </c>
      <c r="I45" s="8">
        <v>1944</v>
      </c>
      <c r="J45" s="8">
        <v>4212</v>
      </c>
      <c r="K45" s="70"/>
      <c r="L45" s="71"/>
      <c r="M45" s="71"/>
      <c r="N45" s="72">
        <v>3768</v>
      </c>
      <c r="O45" s="64"/>
      <c r="P45" s="64"/>
      <c r="Q45" s="64"/>
      <c r="R45" s="64"/>
      <c r="S45" s="64"/>
    </row>
    <row r="46" spans="1:19" ht="18.75" customHeight="1">
      <c r="A46" s="36">
        <v>1990</v>
      </c>
      <c r="B46" s="7">
        <v>8181</v>
      </c>
      <c r="C46" s="8">
        <v>4641</v>
      </c>
      <c r="D46" s="8">
        <v>67</v>
      </c>
      <c r="E46" s="8">
        <v>3248</v>
      </c>
      <c r="F46" s="8">
        <v>225</v>
      </c>
      <c r="G46" s="8">
        <v>135.98506831948163</v>
      </c>
      <c r="H46" s="8">
        <v>3355.8349063248347</v>
      </c>
      <c r="I46" s="8">
        <v>4689.180025355683</v>
      </c>
      <c r="J46" s="8">
        <v>6246</v>
      </c>
      <c r="K46" s="70">
        <f>820-745</f>
        <v>75</v>
      </c>
      <c r="L46" s="71">
        <f>56826-44376</f>
        <v>12450</v>
      </c>
      <c r="M46" s="71">
        <f>46834-44376</f>
        <v>2458</v>
      </c>
      <c r="N46" s="72">
        <v>8181</v>
      </c>
      <c r="O46" s="64"/>
      <c r="P46" s="64"/>
      <c r="Q46" s="64"/>
      <c r="R46" s="64"/>
      <c r="S46" s="64"/>
    </row>
    <row r="47" spans="1:19" ht="18.75" customHeight="1">
      <c r="A47" s="36">
        <v>1991</v>
      </c>
      <c r="B47" s="7">
        <v>12444</v>
      </c>
      <c r="C47" s="8">
        <v>7090</v>
      </c>
      <c r="D47" s="8">
        <v>200</v>
      </c>
      <c r="E47" s="8">
        <v>4871</v>
      </c>
      <c r="F47" s="8">
        <v>283</v>
      </c>
      <c r="G47" s="8">
        <v>237</v>
      </c>
      <c r="H47" s="8">
        <v>5909</v>
      </c>
      <c r="I47" s="8">
        <v>6298</v>
      </c>
      <c r="J47" s="8">
        <v>9692</v>
      </c>
      <c r="K47" s="70">
        <v>107</v>
      </c>
      <c r="L47" s="71"/>
      <c r="M47" s="71"/>
      <c r="N47" s="72">
        <v>12444</v>
      </c>
      <c r="O47" s="64"/>
      <c r="P47" s="64"/>
      <c r="Q47" s="64"/>
      <c r="R47" s="64"/>
      <c r="S47" s="64"/>
    </row>
    <row r="48" spans="1:19" ht="18.75" customHeight="1">
      <c r="A48" s="36">
        <v>1992</v>
      </c>
      <c r="B48" s="7">
        <v>19609</v>
      </c>
      <c r="C48" s="8">
        <v>8444</v>
      </c>
      <c r="D48" s="8">
        <v>430</v>
      </c>
      <c r="E48" s="8">
        <v>10009</v>
      </c>
      <c r="F48" s="8">
        <v>726</v>
      </c>
      <c r="G48" s="8">
        <v>411.2052454145478</v>
      </c>
      <c r="H48" s="8">
        <v>13852.126564196333</v>
      </c>
      <c r="I48" s="8">
        <v>5345.6681903891185</v>
      </c>
      <c r="J48" s="8">
        <v>12157</v>
      </c>
      <c r="K48" s="70">
        <v>204</v>
      </c>
      <c r="L48" s="71"/>
      <c r="M48" s="71"/>
      <c r="N48" s="72">
        <v>19609</v>
      </c>
      <c r="O48" s="64">
        <f>23116-6264</f>
        <v>16852</v>
      </c>
      <c r="P48" s="64"/>
      <c r="Q48" s="64"/>
      <c r="R48" s="64"/>
      <c r="S48" s="64"/>
    </row>
    <row r="49" spans="1:19" ht="18.75" customHeight="1">
      <c r="A49" s="36">
        <v>1993</v>
      </c>
      <c r="B49" s="7">
        <v>28584</v>
      </c>
      <c r="C49" s="8">
        <v>8959</v>
      </c>
      <c r="D49" s="8">
        <v>2312</v>
      </c>
      <c r="E49" s="8">
        <v>13586</v>
      </c>
      <c r="F49" s="8">
        <v>3727</v>
      </c>
      <c r="G49" s="8">
        <v>397</v>
      </c>
      <c r="H49" s="8">
        <v>18304</v>
      </c>
      <c r="I49" s="8">
        <v>9883</v>
      </c>
      <c r="J49" s="8">
        <v>32624</v>
      </c>
      <c r="K49" s="70">
        <v>744</v>
      </c>
      <c r="L49" s="71"/>
      <c r="M49" s="71"/>
      <c r="N49" s="72">
        <v>28584</v>
      </c>
      <c r="O49" s="64"/>
      <c r="P49" s="64"/>
      <c r="Q49" s="64"/>
      <c r="R49" s="64"/>
      <c r="S49" s="64"/>
    </row>
    <row r="50" spans="1:19" ht="18.75" customHeight="1">
      <c r="A50" s="36">
        <v>1994</v>
      </c>
      <c r="B50" s="7">
        <v>35342</v>
      </c>
      <c r="C50" s="8">
        <v>18101</v>
      </c>
      <c r="D50" s="8">
        <v>1128</v>
      </c>
      <c r="E50" s="8">
        <v>11846</v>
      </c>
      <c r="F50" s="8">
        <v>4267</v>
      </c>
      <c r="G50" s="8">
        <v>619</v>
      </c>
      <c r="H50" s="8">
        <v>13543</v>
      </c>
      <c r="I50" s="8">
        <v>21180</v>
      </c>
      <c r="J50" s="8">
        <v>30819</v>
      </c>
      <c r="K50" s="70">
        <v>789</v>
      </c>
      <c r="L50" s="71"/>
      <c r="M50" s="71"/>
      <c r="N50" s="72">
        <v>35342</v>
      </c>
      <c r="O50" s="64"/>
      <c r="P50" s="64"/>
      <c r="Q50" s="64"/>
      <c r="R50" s="64"/>
      <c r="S50" s="64"/>
    </row>
    <row r="51" spans="1:19" ht="18.75" customHeight="1">
      <c r="A51" s="36">
        <v>1995</v>
      </c>
      <c r="B51" s="7">
        <v>44547</v>
      </c>
      <c r="C51" s="8">
        <v>23642</v>
      </c>
      <c r="D51" s="8">
        <v>2995</v>
      </c>
      <c r="E51" s="8">
        <v>12147</v>
      </c>
      <c r="F51" s="8">
        <v>5763</v>
      </c>
      <c r="G51" s="8"/>
      <c r="H51" s="8">
        <v>20344</v>
      </c>
      <c r="I51" s="8">
        <v>24203</v>
      </c>
      <c r="J51" s="8">
        <v>41486</v>
      </c>
      <c r="K51" s="70">
        <v>3159</v>
      </c>
      <c r="L51" s="71"/>
      <c r="M51" s="71"/>
      <c r="N51" s="72">
        <v>44547</v>
      </c>
      <c r="O51" s="64"/>
      <c r="P51" s="64"/>
      <c r="Q51" s="64"/>
      <c r="R51" s="64"/>
      <c r="S51" s="64"/>
    </row>
    <row r="52" spans="1:19" ht="18.75" customHeight="1">
      <c r="A52" s="36">
        <v>1996</v>
      </c>
      <c r="B52" s="7">
        <v>69656</v>
      </c>
      <c r="C52" s="8">
        <v>41303</v>
      </c>
      <c r="D52" s="8">
        <v>1525</v>
      </c>
      <c r="E52" s="8">
        <v>20760</v>
      </c>
      <c r="F52" s="8">
        <v>6068</v>
      </c>
      <c r="G52" s="8"/>
      <c r="H52" s="8">
        <v>33172</v>
      </c>
      <c r="I52" s="8">
        <v>36484</v>
      </c>
      <c r="J52" s="8">
        <v>36178</v>
      </c>
      <c r="K52" s="70">
        <v>3498</v>
      </c>
      <c r="L52" s="71"/>
      <c r="M52" s="71"/>
      <c r="N52" s="72">
        <v>69656</v>
      </c>
      <c r="O52" s="64"/>
      <c r="P52" s="64"/>
      <c r="Q52" s="64"/>
      <c r="R52" s="64"/>
      <c r="S52" s="64"/>
    </row>
    <row r="53" spans="1:19" ht="18.75" customHeight="1">
      <c r="A53" s="36">
        <v>1997</v>
      </c>
      <c r="B53" s="7">
        <v>64415</v>
      </c>
      <c r="C53" s="8">
        <v>45744</v>
      </c>
      <c r="D53" s="8">
        <v>1780</v>
      </c>
      <c r="E53" s="8">
        <v>15259</v>
      </c>
      <c r="F53" s="8">
        <v>1632</v>
      </c>
      <c r="G53" s="8"/>
      <c r="H53" s="8">
        <v>22853</v>
      </c>
      <c r="I53" s="8">
        <v>41562</v>
      </c>
      <c r="J53" s="8">
        <v>34285</v>
      </c>
      <c r="K53" s="70">
        <v>4000</v>
      </c>
      <c r="L53" s="71"/>
      <c r="M53" s="71"/>
      <c r="N53" s="72">
        <v>64415</v>
      </c>
      <c r="O53" s="64"/>
      <c r="P53" s="64"/>
      <c r="Q53" s="64"/>
      <c r="R53" s="64"/>
      <c r="S53" s="64"/>
    </row>
    <row r="54" spans="1:19" ht="18.75" customHeight="1">
      <c r="A54" s="36">
        <v>1998</v>
      </c>
      <c r="B54" s="7">
        <v>69747</v>
      </c>
      <c r="C54" s="8">
        <v>44619</v>
      </c>
      <c r="D54" s="8">
        <v>1659</v>
      </c>
      <c r="E54" s="8">
        <v>16874</v>
      </c>
      <c r="F54" s="8">
        <v>6595</v>
      </c>
      <c r="G54" s="8"/>
      <c r="H54" s="8">
        <v>20790</v>
      </c>
      <c r="I54" s="8">
        <v>48957</v>
      </c>
      <c r="J54" s="8">
        <v>63812</v>
      </c>
      <c r="K54" s="70">
        <f>8474-6130</f>
        <v>2344</v>
      </c>
      <c r="L54" s="71"/>
      <c r="M54" s="71"/>
      <c r="N54" s="72">
        <v>69747</v>
      </c>
      <c r="O54" s="64">
        <f>4338+14457+2080</f>
        <v>20875</v>
      </c>
      <c r="P54" s="64">
        <f>C54/45684</f>
        <v>0.9766876805883898</v>
      </c>
      <c r="Q54" s="64">
        <f>D54/45684</f>
        <v>0.03631468347780405</v>
      </c>
      <c r="R54" s="64">
        <f>E54/45684</f>
        <v>0.3693634532878032</v>
      </c>
      <c r="S54" s="64">
        <f>F54/45684</f>
        <v>0.14436126433762367</v>
      </c>
    </row>
    <row r="55" spans="1:19" ht="18.75" customHeight="1">
      <c r="A55" s="36">
        <v>1999</v>
      </c>
      <c r="B55" s="7">
        <v>76452</v>
      </c>
      <c r="C55" s="8">
        <v>53713</v>
      </c>
      <c r="D55" s="8">
        <v>1980</v>
      </c>
      <c r="E55" s="8">
        <v>8445</v>
      </c>
      <c r="F55" s="8">
        <v>12314</v>
      </c>
      <c r="G55" s="8">
        <v>1420</v>
      </c>
      <c r="H55" s="8">
        <v>14713</v>
      </c>
      <c r="I55" s="8">
        <v>60319</v>
      </c>
      <c r="J55" s="8">
        <v>73700</v>
      </c>
      <c r="K55" s="70">
        <f>9560-7200</f>
        <v>2360</v>
      </c>
      <c r="L55" s="71"/>
      <c r="M55" s="71"/>
      <c r="N55" s="72">
        <v>76452</v>
      </c>
      <c r="O55" s="64"/>
      <c r="P55" s="64">
        <v>53803</v>
      </c>
      <c r="Q55" s="64">
        <v>779</v>
      </c>
      <c r="R55" s="64">
        <v>6363</v>
      </c>
      <c r="S55" s="64">
        <f>S54*69747</f>
        <v>10068.765103756237</v>
      </c>
    </row>
    <row r="56" spans="1:19" ht="18.75" customHeight="1">
      <c r="A56" s="36">
        <v>2000</v>
      </c>
      <c r="B56" s="7">
        <v>113947</v>
      </c>
      <c r="C56" s="8">
        <v>79647</v>
      </c>
      <c r="D56" s="8">
        <v>2966</v>
      </c>
      <c r="E56" s="8">
        <v>8186</v>
      </c>
      <c r="F56" s="8">
        <v>23148</v>
      </c>
      <c r="G56" s="8">
        <v>1820</v>
      </c>
      <c r="H56" s="8">
        <v>35918</v>
      </c>
      <c r="I56" s="8">
        <v>76209</v>
      </c>
      <c r="J56" s="8">
        <v>62111</v>
      </c>
      <c r="K56" s="70">
        <v>772</v>
      </c>
      <c r="L56" s="71">
        <v>113175</v>
      </c>
      <c r="M56" s="71">
        <f>K56+L56</f>
        <v>113947</v>
      </c>
      <c r="N56" s="72">
        <v>113947</v>
      </c>
      <c r="O56" s="64"/>
      <c r="P56" s="64"/>
      <c r="Q56" s="64"/>
      <c r="R56" s="64"/>
      <c r="S56" s="64"/>
    </row>
    <row r="57" spans="1:19" ht="18.75" customHeight="1">
      <c r="A57" s="36">
        <v>2001</v>
      </c>
      <c r="B57" s="7">
        <v>139114</v>
      </c>
      <c r="C57" s="8">
        <v>95338</v>
      </c>
      <c r="D57" s="8">
        <v>3782</v>
      </c>
      <c r="E57" s="8">
        <v>18248</v>
      </c>
      <c r="F57" s="8">
        <v>21746</v>
      </c>
      <c r="G57" s="8"/>
      <c r="H57" s="8">
        <v>38913</v>
      </c>
      <c r="I57" s="8">
        <v>100201</v>
      </c>
      <c r="J57" s="8">
        <v>83704</v>
      </c>
      <c r="K57" s="70">
        <v>410</v>
      </c>
      <c r="L57" s="71">
        <v>137754</v>
      </c>
      <c r="M57" s="71">
        <f>K57+L57</f>
        <v>138164</v>
      </c>
      <c r="N57" s="73">
        <v>139114</v>
      </c>
      <c r="O57" s="64"/>
      <c r="P57" s="64"/>
      <c r="Q57" s="64"/>
      <c r="R57" s="64"/>
      <c r="S57" s="64"/>
    </row>
    <row r="58" spans="1:19" ht="18.75" customHeight="1">
      <c r="A58" s="36">
        <v>2002</v>
      </c>
      <c r="B58" s="7">
        <v>245648</v>
      </c>
      <c r="C58" s="8">
        <v>180362</v>
      </c>
      <c r="D58" s="8">
        <v>8632</v>
      </c>
      <c r="E58" s="8">
        <v>16817</v>
      </c>
      <c r="F58" s="8">
        <v>39837</v>
      </c>
      <c r="G58" s="8"/>
      <c r="H58" s="8">
        <v>60576</v>
      </c>
      <c r="I58" s="8">
        <v>185072</v>
      </c>
      <c r="J58" s="8">
        <v>106529</v>
      </c>
      <c r="K58" s="70">
        <v>547</v>
      </c>
      <c r="L58" s="71">
        <v>242563</v>
      </c>
      <c r="M58" s="71">
        <f>K58+L58</f>
        <v>243110</v>
      </c>
      <c r="N58" s="73">
        <v>245648</v>
      </c>
      <c r="O58" s="64"/>
      <c r="P58" s="64"/>
      <c r="Q58" s="64"/>
      <c r="R58" s="64"/>
      <c r="S58" s="64"/>
    </row>
    <row r="59" spans="1:19" ht="18.75" customHeight="1">
      <c r="A59" s="36">
        <v>2003</v>
      </c>
      <c r="B59" s="7">
        <v>325936</v>
      </c>
      <c r="C59" s="8">
        <v>218101</v>
      </c>
      <c r="D59" s="8">
        <v>6760</v>
      </c>
      <c r="E59" s="8">
        <v>32933</v>
      </c>
      <c r="F59" s="8">
        <v>68142</v>
      </c>
      <c r="G59" s="8"/>
      <c r="H59" s="8">
        <v>82197</v>
      </c>
      <c r="I59" s="8">
        <v>243739</v>
      </c>
      <c r="J59" s="8">
        <v>143403</v>
      </c>
      <c r="K59" s="70"/>
      <c r="L59" s="71">
        <v>323448</v>
      </c>
      <c r="M59" s="71">
        <f>K59+L59</f>
        <v>323448</v>
      </c>
      <c r="N59" s="73">
        <v>325936</v>
      </c>
      <c r="O59" s="64"/>
      <c r="P59" s="64"/>
      <c r="Q59" s="64"/>
      <c r="R59" s="64"/>
      <c r="S59" s="64"/>
    </row>
    <row r="60" spans="1:19" ht="18.75" customHeight="1">
      <c r="A60" s="36">
        <v>2004</v>
      </c>
      <c r="B60" s="7">
        <v>319561</v>
      </c>
      <c r="C60" s="8">
        <v>259544</v>
      </c>
      <c r="D60" s="8">
        <v>3543</v>
      </c>
      <c r="E60" s="8">
        <v>16258</v>
      </c>
      <c r="F60" s="8">
        <v>40216</v>
      </c>
      <c r="G60" s="8"/>
      <c r="H60" s="8">
        <v>60453</v>
      </c>
      <c r="I60" s="8">
        <v>259108</v>
      </c>
      <c r="J60" s="8">
        <v>349775</v>
      </c>
      <c r="K60" s="70"/>
      <c r="L60" s="71">
        <v>319561</v>
      </c>
      <c r="M60" s="71">
        <f>K60+L60</f>
        <v>319561</v>
      </c>
      <c r="N60" s="72">
        <v>319561</v>
      </c>
      <c r="O60" s="64"/>
      <c r="P60" s="64"/>
      <c r="Q60" s="64"/>
      <c r="R60" s="64"/>
      <c r="S60" s="64"/>
    </row>
    <row r="61" spans="1:19" ht="18.75" customHeight="1">
      <c r="A61" s="36">
        <v>2005</v>
      </c>
      <c r="B61" s="7">
        <v>426562</v>
      </c>
      <c r="C61" s="8">
        <v>267282</v>
      </c>
      <c r="D61" s="8">
        <v>4952</v>
      </c>
      <c r="E61" s="8">
        <v>86700</v>
      </c>
      <c r="F61" s="8">
        <v>67628</v>
      </c>
      <c r="G61" s="8">
        <v>3460</v>
      </c>
      <c r="H61" s="8">
        <v>162122</v>
      </c>
      <c r="I61" s="8">
        <v>260980</v>
      </c>
      <c r="J61" s="8">
        <v>311843</v>
      </c>
      <c r="K61" s="70"/>
      <c r="L61" s="71"/>
      <c r="M61" s="71"/>
      <c r="N61" s="72">
        <v>426562</v>
      </c>
      <c r="O61" s="64"/>
      <c r="P61" s="64"/>
      <c r="Q61" s="64"/>
      <c r="R61" s="64"/>
      <c r="S61" s="64"/>
    </row>
    <row r="62" spans="1:19" ht="18.75" customHeight="1">
      <c r="A62" s="36">
        <v>2006</v>
      </c>
      <c r="B62" s="7">
        <v>845042</v>
      </c>
      <c r="C62" s="8">
        <v>416937</v>
      </c>
      <c r="D62" s="8">
        <v>16314</v>
      </c>
      <c r="E62" s="8">
        <v>276894</v>
      </c>
      <c r="F62" s="8">
        <v>134897</v>
      </c>
      <c r="G62" s="8">
        <v>4808</v>
      </c>
      <c r="H62" s="8">
        <v>439111</v>
      </c>
      <c r="I62" s="8">
        <v>401123</v>
      </c>
      <c r="J62" s="8">
        <v>595686</v>
      </c>
      <c r="K62" s="70"/>
      <c r="L62" s="71"/>
      <c r="M62" s="71"/>
      <c r="N62" s="72"/>
      <c r="O62" s="64"/>
      <c r="P62" s="64"/>
      <c r="Q62" s="64"/>
      <c r="R62" s="64"/>
      <c r="S62" s="64"/>
    </row>
    <row r="63" spans="1:19" ht="18.75" customHeight="1">
      <c r="A63" s="36">
        <v>2007</v>
      </c>
      <c r="B63" s="7">
        <v>1039645</v>
      </c>
      <c r="C63" s="8">
        <v>569482</v>
      </c>
      <c r="D63" s="8">
        <v>28371</v>
      </c>
      <c r="E63" s="8">
        <v>287079</v>
      </c>
      <c r="F63" s="8">
        <v>154713</v>
      </c>
      <c r="G63" s="8"/>
      <c r="H63" s="8">
        <v>659016</v>
      </c>
      <c r="I63" s="8">
        <v>380629</v>
      </c>
      <c r="J63" s="8">
        <v>564199</v>
      </c>
      <c r="K63" s="70"/>
      <c r="L63" s="71"/>
      <c r="M63" s="71"/>
      <c r="N63" s="72"/>
      <c r="O63" s="64"/>
      <c r="P63" s="64"/>
      <c r="Q63" s="64"/>
      <c r="R63" s="64"/>
      <c r="S63" s="64"/>
    </row>
    <row r="64" spans="1:19" ht="18.75" customHeight="1">
      <c r="A64" s="36">
        <v>2008</v>
      </c>
      <c r="B64" s="7">
        <v>1077414</v>
      </c>
      <c r="C64" s="8">
        <v>606346</v>
      </c>
      <c r="D64" s="8">
        <v>30757</v>
      </c>
      <c r="E64" s="8">
        <v>298279</v>
      </c>
      <c r="F64" s="8">
        <v>142032</v>
      </c>
      <c r="G64" s="8"/>
      <c r="H64" s="8">
        <v>671518</v>
      </c>
      <c r="I64" s="8">
        <f>B64-H64</f>
        <v>405896</v>
      </c>
      <c r="J64" s="8">
        <v>682164</v>
      </c>
      <c r="K64" s="70"/>
      <c r="L64" s="71"/>
      <c r="M64" s="71"/>
      <c r="N64" s="72"/>
      <c r="O64" s="64"/>
      <c r="P64" s="64"/>
      <c r="Q64" s="64"/>
      <c r="R64" s="64"/>
      <c r="S64" s="64"/>
    </row>
    <row r="65" spans="1:19" ht="18.75" customHeight="1">
      <c r="A65" s="36">
        <v>2009</v>
      </c>
      <c r="B65" s="7">
        <v>916544</v>
      </c>
      <c r="C65" s="8">
        <v>481500</v>
      </c>
      <c r="D65" s="8">
        <v>25137</v>
      </c>
      <c r="E65" s="8">
        <v>257252</v>
      </c>
      <c r="F65" s="8">
        <v>152655</v>
      </c>
      <c r="G65" s="8"/>
      <c r="H65" s="8">
        <v>502479</v>
      </c>
      <c r="I65" s="8">
        <v>410813</v>
      </c>
      <c r="J65" s="8">
        <v>834270</v>
      </c>
      <c r="K65" s="70"/>
      <c r="L65" s="71"/>
      <c r="M65" s="71"/>
      <c r="N65" s="72"/>
      <c r="O65" s="64"/>
      <c r="P65" s="64"/>
      <c r="Q65" s="64"/>
      <c r="R65" s="64"/>
      <c r="S65" s="64"/>
    </row>
    <row r="66" spans="1:19" ht="18.75" customHeight="1">
      <c r="A66" s="36">
        <v>2010</v>
      </c>
      <c r="B66" s="7">
        <v>1106732</v>
      </c>
      <c r="C66" s="8">
        <v>593237</v>
      </c>
      <c r="D66" s="8">
        <v>31303</v>
      </c>
      <c r="E66" s="8">
        <v>228790</v>
      </c>
      <c r="F66" s="8">
        <v>253402</v>
      </c>
      <c r="G66" s="8"/>
      <c r="H66" s="8">
        <v>524723</v>
      </c>
      <c r="I66" s="8">
        <v>577812</v>
      </c>
      <c r="J66" s="8">
        <v>611680</v>
      </c>
      <c r="K66" s="70"/>
      <c r="L66" s="71"/>
      <c r="M66" s="71"/>
      <c r="N66" s="72"/>
      <c r="O66" s="64"/>
      <c r="P66" s="64"/>
      <c r="Q66" s="64"/>
      <c r="R66" s="64"/>
      <c r="S66" s="64"/>
    </row>
    <row r="67" spans="1:19" ht="18.75" customHeight="1">
      <c r="A67" s="36">
        <v>2011</v>
      </c>
      <c r="B67" s="7">
        <v>1278776</v>
      </c>
      <c r="C67" s="8">
        <v>718053</v>
      </c>
      <c r="D67" s="8">
        <v>41288</v>
      </c>
      <c r="E67" s="8">
        <v>265424</v>
      </c>
      <c r="F67" s="8">
        <v>254011</v>
      </c>
      <c r="G67" s="8"/>
      <c r="H67" s="8">
        <v>495248</v>
      </c>
      <c r="I67" s="8">
        <v>783528</v>
      </c>
      <c r="J67" s="8">
        <v>1192036</v>
      </c>
      <c r="K67" s="70"/>
      <c r="L67" s="71"/>
      <c r="M67" s="71"/>
      <c r="N67" s="72"/>
      <c r="O67" s="64"/>
      <c r="P67" s="64"/>
      <c r="Q67" s="64"/>
      <c r="R67" s="64"/>
      <c r="S67" s="64"/>
    </row>
    <row r="68" spans="1:19" ht="18.75" customHeight="1">
      <c r="A68" s="36">
        <v>2012</v>
      </c>
      <c r="B68" s="7">
        <v>1354520</v>
      </c>
      <c r="C68" s="8">
        <v>732519</v>
      </c>
      <c r="D68" s="8">
        <v>68385</v>
      </c>
      <c r="E68" s="8">
        <v>222015</v>
      </c>
      <c r="F68" s="8">
        <v>331601</v>
      </c>
      <c r="G68" s="8"/>
      <c r="H68" s="8">
        <v>572172</v>
      </c>
      <c r="I68" s="8">
        <v>771388</v>
      </c>
      <c r="J68" s="8">
        <v>733251</v>
      </c>
      <c r="K68" s="70"/>
      <c r="L68" s="71"/>
      <c r="M68" s="71"/>
      <c r="N68" s="72"/>
      <c r="O68" s="64"/>
      <c r="P68" s="64"/>
      <c r="Q68" s="64"/>
      <c r="R68" s="64"/>
      <c r="S68" s="64"/>
    </row>
    <row r="69" spans="1:19" ht="18.75" customHeight="1">
      <c r="A69" s="36">
        <v>2013</v>
      </c>
      <c r="B69" s="7">
        <v>1565726</v>
      </c>
      <c r="C69" s="8">
        <v>886120</v>
      </c>
      <c r="D69" s="8">
        <v>64427</v>
      </c>
      <c r="E69" s="8">
        <v>240556</v>
      </c>
      <c r="F69" s="8">
        <v>374623</v>
      </c>
      <c r="G69" s="8"/>
      <c r="H69" s="8">
        <v>745516</v>
      </c>
      <c r="I69" s="8">
        <v>812858</v>
      </c>
      <c r="J69" s="8">
        <v>929642</v>
      </c>
      <c r="K69" s="70"/>
      <c r="L69" s="71"/>
      <c r="M69" s="71"/>
      <c r="N69" s="72"/>
      <c r="O69" s="64"/>
      <c r="P69" s="64"/>
      <c r="Q69" s="64"/>
      <c r="R69" s="64"/>
      <c r="S69" s="64"/>
    </row>
    <row r="70" spans="1:19" ht="18.75" customHeight="1">
      <c r="A70" s="36">
        <v>2014</v>
      </c>
      <c r="B70" s="7">
        <v>1894082</v>
      </c>
      <c r="C70" s="8">
        <v>865799</v>
      </c>
      <c r="D70" s="8">
        <v>10160</v>
      </c>
      <c r="E70" s="8">
        <v>141520</v>
      </c>
      <c r="F70" s="8">
        <v>876603</v>
      </c>
      <c r="G70" s="8"/>
      <c r="H70" s="8">
        <v>747628</v>
      </c>
      <c r="I70" s="8">
        <v>1143339</v>
      </c>
      <c r="J70" s="8">
        <v>1062498</v>
      </c>
      <c r="K70" s="70"/>
      <c r="L70" s="71"/>
      <c r="M70" s="71"/>
      <c r="N70" s="72"/>
      <c r="O70" s="64"/>
      <c r="P70" s="64"/>
      <c r="Q70" s="64"/>
      <c r="R70" s="64"/>
      <c r="S70" s="64"/>
    </row>
    <row r="71" spans="1:19" ht="18.75" customHeight="1" thickBot="1">
      <c r="A71" s="37">
        <v>2015</v>
      </c>
      <c r="B71" s="10">
        <v>2256944</v>
      </c>
      <c r="C71" s="11">
        <v>1295666</v>
      </c>
      <c r="D71" s="11">
        <v>13812</v>
      </c>
      <c r="E71" s="11">
        <v>230822</v>
      </c>
      <c r="F71" s="11">
        <v>716644</v>
      </c>
      <c r="G71" s="11"/>
      <c r="H71" s="11">
        <v>880048</v>
      </c>
      <c r="I71" s="11">
        <v>1372249</v>
      </c>
      <c r="J71" s="11">
        <v>1871682</v>
      </c>
      <c r="K71" s="70"/>
      <c r="L71" s="71"/>
      <c r="M71" s="71"/>
      <c r="N71" s="72"/>
      <c r="O71" s="64"/>
      <c r="P71" s="64"/>
      <c r="Q71" s="64"/>
      <c r="R71" s="64"/>
      <c r="S71" s="64"/>
    </row>
    <row r="72" ht="15">
      <c r="A72" s="99" t="s">
        <v>160</v>
      </c>
    </row>
  </sheetData>
  <sheetProtection/>
  <mergeCells count="5">
    <mergeCell ref="A1:J1"/>
    <mergeCell ref="B3:F3"/>
    <mergeCell ref="G3:I3"/>
    <mergeCell ref="A3:A4"/>
    <mergeCell ref="J3:J4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B38" sqref="B38"/>
    </sheetView>
  </sheetViews>
  <sheetFormatPr defaultColWidth="8.75390625" defaultRowHeight="14.25"/>
  <cols>
    <col min="1" max="1" width="7.625" style="1" customWidth="1"/>
    <col min="2" max="10" width="7.625" style="0" customWidth="1"/>
  </cols>
  <sheetData>
    <row r="1" spans="1:10" ht="21.75">
      <c r="A1" s="117" t="s">
        <v>29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9.5" customHeight="1">
      <c r="A2" s="4"/>
      <c r="B2" s="3"/>
      <c r="C2" s="3"/>
      <c r="D2" s="3"/>
      <c r="E2" s="3"/>
      <c r="F2" s="3"/>
      <c r="G2" s="3"/>
      <c r="H2" s="3"/>
      <c r="I2" s="3"/>
      <c r="J2" s="40" t="s">
        <v>0</v>
      </c>
    </row>
    <row r="3" spans="1:10" ht="19.5" customHeight="1">
      <c r="A3" s="122" t="s">
        <v>1</v>
      </c>
      <c r="B3" s="119" t="s">
        <v>22</v>
      </c>
      <c r="C3" s="119"/>
      <c r="D3" s="119"/>
      <c r="E3" s="119"/>
      <c r="F3" s="119"/>
      <c r="G3" s="119" t="s">
        <v>30</v>
      </c>
      <c r="H3" s="119"/>
      <c r="I3" s="119"/>
      <c r="J3" s="120" t="s">
        <v>24</v>
      </c>
    </row>
    <row r="4" spans="1:10" ht="30" customHeight="1">
      <c r="A4" s="123"/>
      <c r="B4" s="33" t="s">
        <v>4</v>
      </c>
      <c r="C4" s="33" t="s">
        <v>25</v>
      </c>
      <c r="D4" s="33" t="s">
        <v>26</v>
      </c>
      <c r="E4" s="33" t="s">
        <v>27</v>
      </c>
      <c r="F4" s="33" t="s">
        <v>28</v>
      </c>
      <c r="G4" s="33" t="s">
        <v>5</v>
      </c>
      <c r="H4" s="33" t="s">
        <v>6</v>
      </c>
      <c r="I4" s="33" t="s">
        <v>7</v>
      </c>
      <c r="J4" s="125"/>
    </row>
    <row r="5" spans="1:10" ht="21.75" customHeight="1">
      <c r="A5" s="34">
        <v>1982</v>
      </c>
      <c r="B5" s="35">
        <v>5537</v>
      </c>
      <c r="C5" s="8"/>
      <c r="D5" s="8"/>
      <c r="E5" s="8">
        <v>4077</v>
      </c>
      <c r="F5" s="8"/>
      <c r="G5" s="8">
        <v>1436</v>
      </c>
      <c r="H5" s="8">
        <v>3057</v>
      </c>
      <c r="I5" s="8">
        <v>1044</v>
      </c>
      <c r="J5" s="8">
        <v>5537</v>
      </c>
    </row>
    <row r="6" spans="1:10" ht="21.75" customHeight="1">
      <c r="A6" s="36">
        <v>1983</v>
      </c>
      <c r="B6" s="7">
        <v>5269</v>
      </c>
      <c r="C6" s="8"/>
      <c r="D6" s="8"/>
      <c r="E6" s="8">
        <v>2367</v>
      </c>
      <c r="F6" s="8"/>
      <c r="G6" s="8">
        <v>811</v>
      </c>
      <c r="H6" s="8">
        <v>3168</v>
      </c>
      <c r="I6" s="8">
        <v>1290</v>
      </c>
      <c r="J6" s="8">
        <v>5269</v>
      </c>
    </row>
    <row r="7" spans="1:10" ht="21.75" customHeight="1">
      <c r="A7" s="36">
        <v>1984</v>
      </c>
      <c r="B7" s="7">
        <v>8234</v>
      </c>
      <c r="C7" s="8"/>
      <c r="D7" s="8"/>
      <c r="E7" s="8">
        <v>2308.44</v>
      </c>
      <c r="F7" s="8"/>
      <c r="G7" s="8">
        <v>581</v>
      </c>
      <c r="H7" s="8">
        <v>5983</v>
      </c>
      <c r="I7" s="8">
        <v>1670</v>
      </c>
      <c r="J7" s="8">
        <v>8234</v>
      </c>
    </row>
    <row r="8" spans="1:10" ht="21.75" customHeight="1">
      <c r="A8" s="36">
        <v>1985</v>
      </c>
      <c r="B8" s="7">
        <v>15034</v>
      </c>
      <c r="C8" s="8"/>
      <c r="D8" s="8"/>
      <c r="E8" s="8">
        <v>4837</v>
      </c>
      <c r="F8" s="8"/>
      <c r="G8" s="8">
        <v>458</v>
      </c>
      <c r="H8" s="8">
        <v>12864</v>
      </c>
      <c r="I8" s="8">
        <v>1712</v>
      </c>
      <c r="J8" s="8">
        <v>15454</v>
      </c>
    </row>
    <row r="9" spans="1:10" ht="21.75" customHeight="1">
      <c r="A9" s="36">
        <v>1986</v>
      </c>
      <c r="B9" s="7">
        <v>14448</v>
      </c>
      <c r="C9" s="8"/>
      <c r="D9" s="8"/>
      <c r="E9" s="8">
        <v>4432</v>
      </c>
      <c r="F9" s="8"/>
      <c r="G9" s="8">
        <v>569</v>
      </c>
      <c r="H9" s="8">
        <v>10734</v>
      </c>
      <c r="I9" s="8">
        <v>3145</v>
      </c>
      <c r="J9" s="8">
        <v>14634</v>
      </c>
    </row>
    <row r="10" spans="1:10" ht="21.75" customHeight="1">
      <c r="A10" s="36">
        <v>1987</v>
      </c>
      <c r="B10" s="7">
        <v>19390</v>
      </c>
      <c r="C10" s="8"/>
      <c r="D10" s="8"/>
      <c r="E10" s="8">
        <v>5948</v>
      </c>
      <c r="F10" s="8"/>
      <c r="G10" s="8">
        <v>997</v>
      </c>
      <c r="H10" s="8">
        <v>13997</v>
      </c>
      <c r="I10" s="8">
        <v>4396</v>
      </c>
      <c r="J10" s="8">
        <v>19701</v>
      </c>
    </row>
    <row r="11" spans="1:10" ht="21.75" customHeight="1">
      <c r="A11" s="36">
        <v>1988</v>
      </c>
      <c r="B11" s="7">
        <v>21888</v>
      </c>
      <c r="C11" s="8"/>
      <c r="D11" s="8"/>
      <c r="E11" s="8">
        <v>6636</v>
      </c>
      <c r="F11" s="8"/>
      <c r="G11" s="8">
        <v>1149</v>
      </c>
      <c r="H11" s="8">
        <v>16576</v>
      </c>
      <c r="I11" s="8">
        <v>4163</v>
      </c>
      <c r="J11" s="8">
        <v>22068</v>
      </c>
    </row>
    <row r="12" spans="1:10" ht="21.75" customHeight="1">
      <c r="A12" s="36">
        <v>1989</v>
      </c>
      <c r="B12" s="7">
        <v>16985</v>
      </c>
      <c r="C12" s="8"/>
      <c r="D12" s="8"/>
      <c r="E12" s="8">
        <v>7221</v>
      </c>
      <c r="F12" s="8"/>
      <c r="G12" s="8">
        <v>1080</v>
      </c>
      <c r="H12" s="8">
        <v>12935</v>
      </c>
      <c r="I12" s="8">
        <v>2970</v>
      </c>
      <c r="J12" s="8">
        <v>16985</v>
      </c>
    </row>
    <row r="13" spans="1:10" ht="21.75" customHeight="1">
      <c r="A13" s="36">
        <v>1990</v>
      </c>
      <c r="B13" s="7">
        <v>18333</v>
      </c>
      <c r="C13" s="8"/>
      <c r="D13" s="8"/>
      <c r="E13" s="8">
        <v>7199</v>
      </c>
      <c r="F13" s="8"/>
      <c r="G13" s="8">
        <v>1363</v>
      </c>
      <c r="H13" s="8">
        <v>12128</v>
      </c>
      <c r="I13" s="8">
        <v>4842</v>
      </c>
      <c r="J13" s="8">
        <v>7637</v>
      </c>
    </row>
    <row r="14" spans="1:10" ht="21.75" customHeight="1">
      <c r="A14" s="36">
        <v>1991</v>
      </c>
      <c r="B14" s="7">
        <v>27854</v>
      </c>
      <c r="C14" s="8"/>
      <c r="D14" s="8"/>
      <c r="E14" s="8">
        <v>11773</v>
      </c>
      <c r="F14" s="8"/>
      <c r="G14" s="8">
        <v>1360</v>
      </c>
      <c r="H14" s="8">
        <v>21195</v>
      </c>
      <c r="I14" s="8">
        <v>5299</v>
      </c>
      <c r="J14" s="8">
        <v>24796</v>
      </c>
    </row>
    <row r="15" spans="1:10" ht="21.75" customHeight="1">
      <c r="A15" s="36">
        <v>1992</v>
      </c>
      <c r="B15" s="7">
        <v>36993</v>
      </c>
      <c r="C15" s="8"/>
      <c r="D15" s="8"/>
      <c r="E15" s="8">
        <v>15829</v>
      </c>
      <c r="F15" s="8"/>
      <c r="G15" s="8">
        <v>572</v>
      </c>
      <c r="H15" s="8">
        <v>28469</v>
      </c>
      <c r="I15" s="8">
        <v>7952</v>
      </c>
      <c r="J15" s="8">
        <v>33897</v>
      </c>
    </row>
    <row r="16" spans="1:10" ht="21.75" customHeight="1">
      <c r="A16" s="36">
        <v>1993</v>
      </c>
      <c r="B16" s="7">
        <v>79103</v>
      </c>
      <c r="C16" s="8">
        <v>32099</v>
      </c>
      <c r="D16" s="8">
        <v>10191</v>
      </c>
      <c r="E16" s="8">
        <v>29648</v>
      </c>
      <c r="F16" s="8">
        <v>7165</v>
      </c>
      <c r="G16" s="8">
        <v>2240</v>
      </c>
      <c r="H16" s="8">
        <v>63683</v>
      </c>
      <c r="I16" s="8">
        <v>13180</v>
      </c>
      <c r="J16" s="8">
        <v>64864</v>
      </c>
    </row>
    <row r="17" spans="1:10" ht="21.75" customHeight="1">
      <c r="A17" s="36">
        <v>1994</v>
      </c>
      <c r="B17" s="7">
        <v>93740</v>
      </c>
      <c r="C17" s="8">
        <v>42353</v>
      </c>
      <c r="D17" s="8">
        <v>4203</v>
      </c>
      <c r="E17" s="8">
        <v>41274</v>
      </c>
      <c r="F17" s="8">
        <v>5910</v>
      </c>
      <c r="G17" s="8">
        <v>1652</v>
      </c>
      <c r="H17" s="8">
        <v>67693</v>
      </c>
      <c r="I17" s="8">
        <v>24395</v>
      </c>
      <c r="J17" s="8">
        <v>75486</v>
      </c>
    </row>
    <row r="18" spans="1:10" ht="21.75" customHeight="1">
      <c r="A18" s="36">
        <v>1995</v>
      </c>
      <c r="B18" s="7">
        <v>168674</v>
      </c>
      <c r="C18" s="8">
        <v>61101</v>
      </c>
      <c r="D18" s="8">
        <v>8309</v>
      </c>
      <c r="E18" s="8">
        <v>90635</v>
      </c>
      <c r="F18" s="8">
        <v>8629</v>
      </c>
      <c r="G18" s="8">
        <v>1945</v>
      </c>
      <c r="H18" s="8">
        <v>112441</v>
      </c>
      <c r="I18" s="8">
        <v>54288</v>
      </c>
      <c r="J18" s="8">
        <v>129235</v>
      </c>
    </row>
    <row r="19" spans="1:10" ht="21.75" customHeight="1">
      <c r="A19" s="36">
        <v>1996</v>
      </c>
      <c r="B19" s="7">
        <v>159036</v>
      </c>
      <c r="C19" s="8">
        <v>53492</v>
      </c>
      <c r="D19" s="8">
        <v>6972</v>
      </c>
      <c r="E19" s="8">
        <v>89906</v>
      </c>
      <c r="F19" s="8">
        <v>8666</v>
      </c>
      <c r="G19" s="8">
        <v>3570</v>
      </c>
      <c r="H19" s="8">
        <v>119887</v>
      </c>
      <c r="I19" s="8">
        <v>35579</v>
      </c>
      <c r="J19" s="8">
        <v>137402</v>
      </c>
    </row>
    <row r="20" spans="1:10" ht="21.75" customHeight="1">
      <c r="A20" s="36">
        <v>1997</v>
      </c>
      <c r="B20" s="7">
        <v>160558</v>
      </c>
      <c r="C20" s="8">
        <v>55730</v>
      </c>
      <c r="D20" s="8">
        <v>11961</v>
      </c>
      <c r="E20" s="8">
        <v>88358</v>
      </c>
      <c r="F20" s="8">
        <v>4509</v>
      </c>
      <c r="G20" s="8">
        <v>4660</v>
      </c>
      <c r="H20" s="8">
        <v>115670</v>
      </c>
      <c r="I20" s="8">
        <v>40228</v>
      </c>
      <c r="J20" s="8">
        <v>151755</v>
      </c>
    </row>
    <row r="21" spans="1:10" ht="21.75" customHeight="1">
      <c r="A21" s="36">
        <v>1998</v>
      </c>
      <c r="B21" s="7">
        <v>200167</v>
      </c>
      <c r="C21" s="8">
        <v>67159</v>
      </c>
      <c r="D21" s="8">
        <v>4294</v>
      </c>
      <c r="E21" s="8">
        <v>120892</v>
      </c>
      <c r="F21" s="8">
        <v>7822</v>
      </c>
      <c r="G21" s="8">
        <v>3184</v>
      </c>
      <c r="H21" s="8">
        <v>180437</v>
      </c>
      <c r="I21" s="8">
        <v>16546</v>
      </c>
      <c r="J21" s="8">
        <v>179396</v>
      </c>
    </row>
    <row r="22" spans="1:10" ht="21.75" customHeight="1">
      <c r="A22" s="36">
        <v>1999</v>
      </c>
      <c r="B22" s="59">
        <v>219939</v>
      </c>
      <c r="C22" s="60">
        <v>68591</v>
      </c>
      <c r="D22" s="60">
        <v>10210</v>
      </c>
      <c r="E22" s="60">
        <v>129484</v>
      </c>
      <c r="F22" s="60">
        <v>11654</v>
      </c>
      <c r="G22" s="61">
        <v>2576</v>
      </c>
      <c r="H22" s="61">
        <v>193650</v>
      </c>
      <c r="I22" s="61">
        <v>23713</v>
      </c>
      <c r="J22" s="61">
        <v>203880</v>
      </c>
    </row>
    <row r="23" spans="1:10" ht="21.75" customHeight="1">
      <c r="A23" s="36">
        <v>2000</v>
      </c>
      <c r="B23" s="7">
        <v>287012</v>
      </c>
      <c r="C23" s="8">
        <v>75986</v>
      </c>
      <c r="D23" s="8">
        <v>15962</v>
      </c>
      <c r="E23" s="8">
        <v>187802</v>
      </c>
      <c r="F23" s="8">
        <v>7262</v>
      </c>
      <c r="G23" s="8">
        <v>4929</v>
      </c>
      <c r="H23" s="8">
        <v>259806</v>
      </c>
      <c r="I23" s="8">
        <v>22277</v>
      </c>
      <c r="J23" s="8">
        <v>259482</v>
      </c>
    </row>
    <row r="24" spans="1:10" ht="21.75" customHeight="1">
      <c r="A24" s="36">
        <v>2001</v>
      </c>
      <c r="B24" s="7">
        <v>317167</v>
      </c>
      <c r="C24" s="8">
        <v>109768</v>
      </c>
      <c r="D24" s="8">
        <v>8179</v>
      </c>
      <c r="E24" s="8">
        <v>176399</v>
      </c>
      <c r="F24" s="8">
        <v>22821</v>
      </c>
      <c r="G24" s="62">
        <v>5332</v>
      </c>
      <c r="H24" s="8">
        <v>281349</v>
      </c>
      <c r="I24" s="8">
        <v>30486</v>
      </c>
      <c r="J24" s="8">
        <v>245622</v>
      </c>
    </row>
    <row r="25" spans="1:10" ht="21.75" customHeight="1">
      <c r="A25" s="36">
        <v>2002</v>
      </c>
      <c r="B25" s="7">
        <v>389807</v>
      </c>
      <c r="C25" s="8">
        <v>161030</v>
      </c>
      <c r="D25" s="8">
        <v>2812</v>
      </c>
      <c r="E25" s="8">
        <v>195223</v>
      </c>
      <c r="F25" s="8">
        <v>30742</v>
      </c>
      <c r="G25" s="62">
        <v>11242</v>
      </c>
      <c r="H25" s="8">
        <v>338443</v>
      </c>
      <c r="I25" s="8">
        <v>40122</v>
      </c>
      <c r="J25" s="8">
        <v>167727</v>
      </c>
    </row>
    <row r="26" spans="1:10" ht="21.75" customHeight="1">
      <c r="A26" s="36">
        <v>2003</v>
      </c>
      <c r="B26" s="7">
        <v>622496</v>
      </c>
      <c r="C26" s="8">
        <v>212939</v>
      </c>
      <c r="D26" s="8">
        <v>7430</v>
      </c>
      <c r="E26" s="8">
        <v>306276</v>
      </c>
      <c r="F26" s="8">
        <v>95851</v>
      </c>
      <c r="G26" s="62">
        <v>7586</v>
      </c>
      <c r="H26" s="8">
        <v>575417</v>
      </c>
      <c r="I26" s="8">
        <v>39493</v>
      </c>
      <c r="J26" s="8">
        <v>254278</v>
      </c>
    </row>
    <row r="27" spans="1:10" ht="21.75" customHeight="1">
      <c r="A27" s="36">
        <v>2004</v>
      </c>
      <c r="B27" s="7">
        <v>984893</v>
      </c>
      <c r="C27" s="8">
        <v>378558</v>
      </c>
      <c r="D27" s="8">
        <v>31058</v>
      </c>
      <c r="E27" s="8">
        <v>454895</v>
      </c>
      <c r="F27" s="8">
        <v>120382</v>
      </c>
      <c r="G27" s="8">
        <v>1236</v>
      </c>
      <c r="H27" s="8">
        <v>884162</v>
      </c>
      <c r="I27" s="8">
        <v>99495</v>
      </c>
      <c r="J27" s="8">
        <v>576810</v>
      </c>
    </row>
    <row r="28" spans="1:10" ht="21.75" customHeight="1">
      <c r="A28" s="36">
        <v>2005</v>
      </c>
      <c r="B28" s="7">
        <v>1206810</v>
      </c>
      <c r="C28" s="8">
        <v>470785</v>
      </c>
      <c r="D28" s="8">
        <v>15957</v>
      </c>
      <c r="E28" s="8">
        <v>653756</v>
      </c>
      <c r="F28" s="8">
        <v>66312</v>
      </c>
      <c r="G28" s="8">
        <v>1600</v>
      </c>
      <c r="H28" s="8">
        <v>1094498</v>
      </c>
      <c r="I28" s="8">
        <v>110712</v>
      </c>
      <c r="J28" s="8">
        <v>1057287</v>
      </c>
    </row>
    <row r="29" spans="1:10" ht="21.75" customHeight="1">
      <c r="A29" s="36">
        <v>2006</v>
      </c>
      <c r="B29" s="7">
        <v>732357</v>
      </c>
      <c r="C29" s="8">
        <v>229777</v>
      </c>
      <c r="D29" s="8">
        <v>6389</v>
      </c>
      <c r="E29" s="8">
        <v>428956</v>
      </c>
      <c r="F29" s="8">
        <v>67235</v>
      </c>
      <c r="G29" s="8">
        <v>1832</v>
      </c>
      <c r="H29" s="8">
        <v>687562</v>
      </c>
      <c r="I29" s="8">
        <v>42963</v>
      </c>
      <c r="J29" s="8">
        <v>554332</v>
      </c>
    </row>
    <row r="30" spans="1:10" ht="21.75" customHeight="1">
      <c r="A30" s="36">
        <v>2007</v>
      </c>
      <c r="B30" s="7">
        <v>708417</v>
      </c>
      <c r="C30" s="8">
        <v>243018</v>
      </c>
      <c r="D30" s="8">
        <v>13885</v>
      </c>
      <c r="E30" s="8">
        <v>403314</v>
      </c>
      <c r="F30" s="8">
        <v>48200</v>
      </c>
      <c r="G30" s="8">
        <v>2130</v>
      </c>
      <c r="H30" s="8">
        <v>620215</v>
      </c>
      <c r="I30" s="8">
        <v>86072</v>
      </c>
      <c r="J30" s="8">
        <v>541943</v>
      </c>
    </row>
    <row r="31" spans="1:10" ht="21.75" customHeight="1">
      <c r="A31" s="36" t="s">
        <v>31</v>
      </c>
      <c r="B31" s="7">
        <v>762065</v>
      </c>
      <c r="C31" s="8">
        <v>323970</v>
      </c>
      <c r="D31" s="8">
        <v>19084</v>
      </c>
      <c r="E31" s="8">
        <v>368256</v>
      </c>
      <c r="F31" s="8">
        <v>50755</v>
      </c>
      <c r="G31" s="8">
        <v>390</v>
      </c>
      <c r="H31" s="8">
        <v>154820</v>
      </c>
      <c r="I31" s="8">
        <v>168760</v>
      </c>
      <c r="J31" s="8">
        <v>718517</v>
      </c>
    </row>
    <row r="32" spans="1:10" ht="21.75" customHeight="1">
      <c r="A32" s="36">
        <v>2009</v>
      </c>
      <c r="B32" s="7">
        <v>1123296</v>
      </c>
      <c r="C32" s="8">
        <v>1030412</v>
      </c>
      <c r="D32" s="8">
        <v>77646</v>
      </c>
      <c r="E32" s="8">
        <v>536939</v>
      </c>
      <c r="F32" s="8">
        <v>252016</v>
      </c>
      <c r="G32" s="8">
        <v>3252</v>
      </c>
      <c r="H32" s="8">
        <v>741788</v>
      </c>
      <c r="I32" s="8">
        <v>1314945</v>
      </c>
      <c r="J32" s="8">
        <v>1205570</v>
      </c>
    </row>
    <row r="33" spans="1:10" ht="21.75" customHeight="1">
      <c r="A33" s="36">
        <v>2010</v>
      </c>
      <c r="B33" s="7">
        <v>860482</v>
      </c>
      <c r="C33" s="8">
        <v>1064337</v>
      </c>
      <c r="D33" s="8">
        <v>152256</v>
      </c>
      <c r="E33" s="8">
        <v>639563</v>
      </c>
      <c r="F33" s="8">
        <v>315438</v>
      </c>
      <c r="G33" s="8">
        <v>4197</v>
      </c>
      <c r="H33" s="8">
        <v>856295</v>
      </c>
      <c r="I33" s="8">
        <v>1433720</v>
      </c>
      <c r="J33" s="8">
        <v>1355534</v>
      </c>
    </row>
    <row r="34" spans="1:10" ht="21.75" customHeight="1">
      <c r="A34" s="36">
        <v>2011</v>
      </c>
      <c r="B34" s="7">
        <v>663745</v>
      </c>
      <c r="C34" s="8">
        <v>611675</v>
      </c>
      <c r="D34" s="8">
        <v>71649</v>
      </c>
      <c r="E34" s="8">
        <v>193689</v>
      </c>
      <c r="F34" s="8">
        <v>86634</v>
      </c>
      <c r="G34" s="8"/>
      <c r="H34" s="8">
        <v>507152</v>
      </c>
      <c r="I34" s="8">
        <v>1595981</v>
      </c>
      <c r="J34" s="8">
        <v>750485</v>
      </c>
    </row>
    <row r="35" spans="1:10" ht="21.75" customHeight="1">
      <c r="A35" s="36">
        <v>2012</v>
      </c>
      <c r="B35" s="7">
        <v>859340</v>
      </c>
      <c r="C35" s="8">
        <v>1643444</v>
      </c>
      <c r="D35" s="8">
        <v>125556</v>
      </c>
      <c r="E35" s="8">
        <v>334100</v>
      </c>
      <c r="F35" s="8">
        <v>746041</v>
      </c>
      <c r="G35" s="8">
        <v>10960</v>
      </c>
      <c r="H35" s="8">
        <v>692573</v>
      </c>
      <c r="I35" s="8">
        <v>2156568</v>
      </c>
      <c r="J35" s="8">
        <v>1480609</v>
      </c>
    </row>
    <row r="36" spans="1:10" ht="21.75" customHeight="1">
      <c r="A36" s="36">
        <v>2013</v>
      </c>
      <c r="B36" s="7">
        <v>1900613</v>
      </c>
      <c r="C36" s="8">
        <v>1958418</v>
      </c>
      <c r="D36" s="8">
        <v>213662</v>
      </c>
      <c r="E36" s="8">
        <v>435926</v>
      </c>
      <c r="F36" s="8">
        <v>1261054</v>
      </c>
      <c r="G36" s="8">
        <v>7352</v>
      </c>
      <c r="H36" s="8">
        <v>857974</v>
      </c>
      <c r="I36" s="8">
        <v>2627140</v>
      </c>
      <c r="J36" s="8">
        <v>2536697</v>
      </c>
    </row>
    <row r="37" spans="1:10" ht="21.75" customHeight="1">
      <c r="A37" s="36">
        <v>2014</v>
      </c>
      <c r="B37" s="7">
        <v>960803</v>
      </c>
      <c r="C37" s="8">
        <v>2179666</v>
      </c>
      <c r="D37" s="8">
        <v>210272</v>
      </c>
      <c r="E37" s="8">
        <v>444902</v>
      </c>
      <c r="F37" s="8">
        <v>1250795</v>
      </c>
      <c r="G37" s="8">
        <v>3115</v>
      </c>
      <c r="H37" s="8">
        <v>992711</v>
      </c>
      <c r="I37" s="8">
        <v>3046532</v>
      </c>
      <c r="J37" s="8">
        <v>1792387</v>
      </c>
    </row>
    <row r="38" spans="1:10" ht="21.75" customHeight="1" thickBot="1">
      <c r="A38" s="37">
        <v>2015</v>
      </c>
      <c r="B38" s="10">
        <v>2311226</v>
      </c>
      <c r="C38" s="11">
        <v>2592916</v>
      </c>
      <c r="D38" s="11">
        <v>158798</v>
      </c>
      <c r="E38" s="11">
        <v>374465</v>
      </c>
      <c r="F38" s="11">
        <v>1547767</v>
      </c>
      <c r="G38" s="11">
        <v>4647</v>
      </c>
      <c r="H38" s="11">
        <v>1045250</v>
      </c>
      <c r="I38" s="11">
        <v>3628696</v>
      </c>
      <c r="J38" s="11">
        <v>2696488</v>
      </c>
    </row>
    <row r="39" ht="15">
      <c r="A39" s="99" t="s">
        <v>160</v>
      </c>
    </row>
  </sheetData>
  <sheetProtection/>
  <mergeCells count="5">
    <mergeCell ref="A1:J1"/>
    <mergeCell ref="B3:F3"/>
    <mergeCell ref="G3:I3"/>
    <mergeCell ref="A3:A4"/>
    <mergeCell ref="J3:J4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pane xSplit="1" ySplit="3" topLeftCell="B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3" sqref="B73"/>
    </sheetView>
  </sheetViews>
  <sheetFormatPr defaultColWidth="10.625" defaultRowHeight="14.25"/>
  <cols>
    <col min="1" max="1" width="7.625" style="1" customWidth="1"/>
    <col min="2" max="21" width="7.625" style="0" customWidth="1"/>
  </cols>
  <sheetData>
    <row r="1" spans="1:21" ht="21.75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s="2" customFormat="1" ht="19.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0" t="s">
        <v>0</v>
      </c>
    </row>
    <row r="3" spans="1:21" s="1" customFormat="1" ht="60" customHeight="1">
      <c r="A3" s="57" t="s">
        <v>1</v>
      </c>
      <c r="B3" s="53" t="s">
        <v>4</v>
      </c>
      <c r="C3" s="53" t="s">
        <v>33</v>
      </c>
      <c r="D3" s="53" t="s">
        <v>34</v>
      </c>
      <c r="E3" s="53" t="s">
        <v>35</v>
      </c>
      <c r="F3" s="53" t="s">
        <v>36</v>
      </c>
      <c r="G3" s="53" t="s">
        <v>37</v>
      </c>
      <c r="H3" s="53" t="s">
        <v>38</v>
      </c>
      <c r="I3" s="53" t="s">
        <v>39</v>
      </c>
      <c r="J3" s="53" t="s">
        <v>40</v>
      </c>
      <c r="K3" s="53" t="s">
        <v>41</v>
      </c>
      <c r="L3" s="53" t="s">
        <v>42</v>
      </c>
      <c r="M3" s="53" t="s">
        <v>43</v>
      </c>
      <c r="N3" s="53" t="s">
        <v>44</v>
      </c>
      <c r="O3" s="53" t="s">
        <v>45</v>
      </c>
      <c r="P3" s="53" t="s">
        <v>46</v>
      </c>
      <c r="Q3" s="53" t="s">
        <v>47</v>
      </c>
      <c r="R3" s="53" t="s">
        <v>48</v>
      </c>
      <c r="S3" s="53" t="s">
        <v>49</v>
      </c>
      <c r="T3" s="53" t="s">
        <v>50</v>
      </c>
      <c r="U3" s="56" t="s">
        <v>51</v>
      </c>
    </row>
    <row r="4" spans="1:21" ht="18.75" customHeight="1">
      <c r="A4" s="36">
        <v>1949</v>
      </c>
      <c r="B4" s="7">
        <v>1</v>
      </c>
      <c r="C4" s="8"/>
      <c r="D4" s="8"/>
      <c r="E4" s="8">
        <v>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8.75" customHeight="1">
      <c r="A5" s="36">
        <v>1950</v>
      </c>
      <c r="B5" s="7">
        <v>5</v>
      </c>
      <c r="C5" s="8"/>
      <c r="D5" s="8"/>
      <c r="E5" s="8">
        <v>1</v>
      </c>
      <c r="F5" s="8"/>
      <c r="G5" s="8"/>
      <c r="H5" s="8"/>
      <c r="I5" s="8"/>
      <c r="J5" s="8">
        <v>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8.75" customHeight="1">
      <c r="A6" s="36">
        <v>1951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8.75" customHeight="1">
      <c r="A7" s="36">
        <v>1952</v>
      </c>
      <c r="B7" s="7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1</v>
      </c>
      <c r="S7" s="8"/>
      <c r="T7" s="8"/>
      <c r="U7" s="8"/>
    </row>
    <row r="8" spans="1:21" ht="18.75" customHeight="1">
      <c r="A8" s="36">
        <v>1953</v>
      </c>
      <c r="B8" s="7">
        <v>13</v>
      </c>
      <c r="C8" s="8"/>
      <c r="D8" s="8"/>
      <c r="E8" s="8">
        <v>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11</v>
      </c>
      <c r="S8" s="8"/>
      <c r="T8" s="8"/>
      <c r="U8" s="8"/>
    </row>
    <row r="9" spans="1:21" ht="18.75" customHeight="1">
      <c r="A9" s="36">
        <v>1954</v>
      </c>
      <c r="B9" s="7">
        <v>39</v>
      </c>
      <c r="C9" s="8">
        <v>20</v>
      </c>
      <c r="D9" s="8"/>
      <c r="E9" s="8">
        <v>3</v>
      </c>
      <c r="F9" s="8"/>
      <c r="G9" s="8"/>
      <c r="H9" s="8"/>
      <c r="I9" s="8"/>
      <c r="J9" s="8">
        <v>2</v>
      </c>
      <c r="K9" s="8"/>
      <c r="L9" s="8"/>
      <c r="M9" s="8"/>
      <c r="N9" s="8"/>
      <c r="O9" s="8"/>
      <c r="P9" s="8"/>
      <c r="Q9" s="8"/>
      <c r="R9" s="8">
        <v>14</v>
      </c>
      <c r="S9" s="8"/>
      <c r="T9" s="8"/>
      <c r="U9" s="8"/>
    </row>
    <row r="10" spans="1:21" ht="18.75" customHeight="1">
      <c r="A10" s="36">
        <v>1955</v>
      </c>
      <c r="B10" s="7">
        <v>8</v>
      </c>
      <c r="C10" s="8">
        <v>2</v>
      </c>
      <c r="D10" s="8"/>
      <c r="E10" s="8">
        <v>5</v>
      </c>
      <c r="F10" s="8"/>
      <c r="G10" s="8"/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8.75" customHeight="1">
      <c r="A11" s="36">
        <v>1956</v>
      </c>
      <c r="B11" s="7">
        <v>52</v>
      </c>
      <c r="C11" s="8">
        <v>3</v>
      </c>
      <c r="D11" s="8"/>
      <c r="E11" s="8">
        <v>4</v>
      </c>
      <c r="F11" s="8"/>
      <c r="G11" s="8"/>
      <c r="H11" s="8"/>
      <c r="I11" s="8"/>
      <c r="J11" s="8">
        <v>30</v>
      </c>
      <c r="K11" s="8"/>
      <c r="L11" s="8"/>
      <c r="M11" s="8"/>
      <c r="N11" s="8"/>
      <c r="O11" s="8"/>
      <c r="P11" s="8"/>
      <c r="Q11" s="8"/>
      <c r="R11" s="8">
        <v>15</v>
      </c>
      <c r="S11" s="8"/>
      <c r="T11" s="8"/>
      <c r="U11" s="8"/>
    </row>
    <row r="12" spans="1:21" ht="18.75" customHeight="1">
      <c r="A12" s="36">
        <v>1957</v>
      </c>
      <c r="B12" s="7">
        <v>31</v>
      </c>
      <c r="C12" s="8">
        <v>1</v>
      </c>
      <c r="D12" s="8"/>
      <c r="E12" s="8">
        <v>2</v>
      </c>
      <c r="F12" s="8"/>
      <c r="G12" s="8"/>
      <c r="H12" s="8">
        <v>4</v>
      </c>
      <c r="I12" s="8"/>
      <c r="J12" s="8">
        <v>7</v>
      </c>
      <c r="K12" s="8"/>
      <c r="L12" s="8"/>
      <c r="M12" s="8"/>
      <c r="N12" s="8"/>
      <c r="O12" s="8"/>
      <c r="P12" s="8"/>
      <c r="Q12" s="8"/>
      <c r="R12" s="8">
        <v>17</v>
      </c>
      <c r="S12" s="8"/>
      <c r="T12" s="8"/>
      <c r="U12" s="8"/>
    </row>
    <row r="13" spans="1:21" ht="18.75" customHeight="1">
      <c r="A13" s="36">
        <v>1958</v>
      </c>
      <c r="B13" s="7">
        <v>184</v>
      </c>
      <c r="C13" s="8">
        <v>16</v>
      </c>
      <c r="D13" s="8"/>
      <c r="E13" s="8">
        <v>127</v>
      </c>
      <c r="F13" s="8"/>
      <c r="G13" s="8"/>
      <c r="H13" s="8">
        <v>14</v>
      </c>
      <c r="I13" s="8"/>
      <c r="J13" s="8">
        <v>13</v>
      </c>
      <c r="K13" s="8"/>
      <c r="L13" s="8"/>
      <c r="M13" s="8"/>
      <c r="N13" s="8"/>
      <c r="O13" s="8"/>
      <c r="P13" s="8"/>
      <c r="Q13" s="8"/>
      <c r="R13" s="8">
        <v>14</v>
      </c>
      <c r="S13" s="8"/>
      <c r="T13" s="8"/>
      <c r="U13" s="8"/>
    </row>
    <row r="14" spans="1:21" ht="18.75" customHeight="1">
      <c r="A14" s="36">
        <v>1959</v>
      </c>
      <c r="B14" s="7">
        <v>131</v>
      </c>
      <c r="C14" s="8">
        <v>73</v>
      </c>
      <c r="D14" s="8"/>
      <c r="E14" s="8">
        <v>13</v>
      </c>
      <c r="F14" s="8"/>
      <c r="G14" s="8"/>
      <c r="H14" s="8">
        <v>6</v>
      </c>
      <c r="I14" s="8"/>
      <c r="J14" s="8">
        <v>8</v>
      </c>
      <c r="K14" s="8"/>
      <c r="L14" s="8"/>
      <c r="M14" s="8"/>
      <c r="N14" s="8"/>
      <c r="O14" s="8"/>
      <c r="P14" s="8"/>
      <c r="Q14" s="8"/>
      <c r="R14" s="8">
        <v>31</v>
      </c>
      <c r="S14" s="8"/>
      <c r="T14" s="8"/>
      <c r="U14" s="8"/>
    </row>
    <row r="15" spans="1:21" ht="18.75" customHeight="1">
      <c r="A15" s="36">
        <v>1960</v>
      </c>
      <c r="B15" s="7">
        <v>299</v>
      </c>
      <c r="C15" s="8">
        <v>87</v>
      </c>
      <c r="D15" s="8"/>
      <c r="E15" s="8">
        <v>110</v>
      </c>
      <c r="F15" s="8"/>
      <c r="G15" s="8"/>
      <c r="H15" s="8">
        <v>9</v>
      </c>
      <c r="I15" s="8"/>
      <c r="J15" s="8">
        <v>5</v>
      </c>
      <c r="K15" s="8"/>
      <c r="L15" s="8"/>
      <c r="M15" s="8"/>
      <c r="N15" s="8"/>
      <c r="O15" s="8"/>
      <c r="P15" s="8"/>
      <c r="Q15" s="8"/>
      <c r="R15" s="8">
        <v>88</v>
      </c>
      <c r="S15" s="8"/>
      <c r="T15" s="8"/>
      <c r="U15" s="8"/>
    </row>
    <row r="16" spans="1:21" ht="18.75" customHeight="1">
      <c r="A16" s="36">
        <v>1961</v>
      </c>
      <c r="B16" s="7">
        <v>236</v>
      </c>
      <c r="C16" s="8">
        <v>84</v>
      </c>
      <c r="D16" s="8"/>
      <c r="E16" s="8">
        <v>83</v>
      </c>
      <c r="F16" s="8"/>
      <c r="G16" s="8"/>
      <c r="H16" s="8">
        <v>21</v>
      </c>
      <c r="I16" s="8"/>
      <c r="J16" s="8"/>
      <c r="K16" s="8"/>
      <c r="L16" s="8"/>
      <c r="M16" s="8"/>
      <c r="N16" s="8"/>
      <c r="O16" s="8"/>
      <c r="P16" s="8"/>
      <c r="Q16" s="8"/>
      <c r="R16" s="8">
        <v>48</v>
      </c>
      <c r="S16" s="8"/>
      <c r="T16" s="8"/>
      <c r="U16" s="8"/>
    </row>
    <row r="17" spans="1:21" ht="18.75" customHeight="1">
      <c r="A17" s="36">
        <v>1962</v>
      </c>
      <c r="B17" s="7">
        <v>47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>
        <v>29</v>
      </c>
      <c r="Q17" s="8"/>
      <c r="R17" s="8">
        <v>15</v>
      </c>
      <c r="S17" s="8"/>
      <c r="T17" s="8"/>
      <c r="U17" s="8">
        <v>1</v>
      </c>
    </row>
    <row r="18" spans="1:21" ht="18.75" customHeight="1">
      <c r="A18" s="36">
        <v>1963</v>
      </c>
      <c r="B18" s="7">
        <v>35</v>
      </c>
      <c r="C18" s="8">
        <v>11</v>
      </c>
      <c r="D18" s="8"/>
      <c r="E18" s="8">
        <v>3</v>
      </c>
      <c r="F18" s="8"/>
      <c r="G18" s="8"/>
      <c r="H18" s="8">
        <v>1</v>
      </c>
      <c r="I18" s="8"/>
      <c r="J18" s="8"/>
      <c r="K18" s="8"/>
      <c r="L18" s="8"/>
      <c r="M18" s="8"/>
      <c r="N18" s="8"/>
      <c r="O18" s="8"/>
      <c r="P18" s="8">
        <v>22</v>
      </c>
      <c r="Q18" s="8"/>
      <c r="R18" s="8"/>
      <c r="S18" s="8"/>
      <c r="T18" s="8"/>
      <c r="U18" s="8"/>
    </row>
    <row r="19" spans="1:21" ht="18.75" customHeight="1">
      <c r="A19" s="36">
        <v>1964</v>
      </c>
      <c r="B19" s="7">
        <v>54</v>
      </c>
      <c r="C19" s="8">
        <v>18</v>
      </c>
      <c r="D19" s="8"/>
      <c r="E19" s="8"/>
      <c r="F19" s="8"/>
      <c r="G19" s="8"/>
      <c r="H19" s="8">
        <v>1</v>
      </c>
      <c r="I19" s="8"/>
      <c r="J19" s="8"/>
      <c r="K19" s="8"/>
      <c r="L19" s="8"/>
      <c r="M19" s="8"/>
      <c r="N19" s="8"/>
      <c r="O19" s="8"/>
      <c r="P19" s="8">
        <v>29</v>
      </c>
      <c r="Q19" s="8"/>
      <c r="R19" s="8">
        <v>6</v>
      </c>
      <c r="S19" s="8"/>
      <c r="T19" s="8"/>
      <c r="U19" s="8"/>
    </row>
    <row r="20" spans="1:21" ht="18.75" customHeight="1">
      <c r="A20" s="36">
        <v>1965</v>
      </c>
      <c r="B20" s="7">
        <v>50</v>
      </c>
      <c r="C20" s="8">
        <v>8</v>
      </c>
      <c r="D20" s="8"/>
      <c r="E20" s="8">
        <v>21</v>
      </c>
      <c r="F20" s="8"/>
      <c r="G20" s="8"/>
      <c r="H20" s="8">
        <v>1</v>
      </c>
      <c r="I20" s="8"/>
      <c r="J20" s="8">
        <v>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8.75" customHeight="1">
      <c r="A21" s="36">
        <v>1966</v>
      </c>
      <c r="B21" s="7">
        <v>18</v>
      </c>
      <c r="C21" s="8">
        <v>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2</v>
      </c>
      <c r="Q21" s="8"/>
      <c r="R21" s="8">
        <v>6</v>
      </c>
      <c r="S21" s="8"/>
      <c r="T21" s="8"/>
      <c r="U21" s="8">
        <v>2</v>
      </c>
    </row>
    <row r="22" spans="1:21" ht="18.75" customHeight="1">
      <c r="A22" s="36">
        <v>1967</v>
      </c>
      <c r="B22" s="7">
        <v>82</v>
      </c>
      <c r="C22" s="8">
        <v>19</v>
      </c>
      <c r="D22" s="8"/>
      <c r="E22" s="8">
        <v>6</v>
      </c>
      <c r="F22" s="8"/>
      <c r="G22" s="8"/>
      <c r="H22" s="8">
        <v>22</v>
      </c>
      <c r="I22" s="8"/>
      <c r="J22" s="8">
        <v>3</v>
      </c>
      <c r="K22" s="8"/>
      <c r="L22" s="8"/>
      <c r="M22" s="8"/>
      <c r="N22" s="8"/>
      <c r="O22" s="8"/>
      <c r="P22" s="8">
        <v>10</v>
      </c>
      <c r="Q22" s="8"/>
      <c r="R22" s="8">
        <v>10</v>
      </c>
      <c r="S22" s="8"/>
      <c r="T22" s="8"/>
      <c r="U22" s="8">
        <v>2</v>
      </c>
    </row>
    <row r="23" spans="1:21" ht="18.75" customHeight="1">
      <c r="A23" s="36">
        <v>1968</v>
      </c>
      <c r="B23" s="7">
        <v>139</v>
      </c>
      <c r="C23" s="8">
        <v>16</v>
      </c>
      <c r="D23" s="8"/>
      <c r="E23" s="8">
        <v>17</v>
      </c>
      <c r="F23" s="8"/>
      <c r="G23" s="8"/>
      <c r="H23" s="8">
        <v>31</v>
      </c>
      <c r="I23" s="8"/>
      <c r="J23" s="8">
        <v>6</v>
      </c>
      <c r="K23" s="8"/>
      <c r="L23" s="8"/>
      <c r="M23" s="8"/>
      <c r="N23" s="8"/>
      <c r="O23" s="8"/>
      <c r="P23" s="8">
        <v>60</v>
      </c>
      <c r="Q23" s="8"/>
      <c r="R23" s="8">
        <v>6</v>
      </c>
      <c r="S23" s="8"/>
      <c r="T23" s="8"/>
      <c r="U23" s="8">
        <v>3</v>
      </c>
    </row>
    <row r="24" spans="1:21" ht="18.75" customHeight="1">
      <c r="A24" s="36">
        <v>1969</v>
      </c>
      <c r="B24" s="7">
        <v>262</v>
      </c>
      <c r="C24" s="8">
        <v>22</v>
      </c>
      <c r="D24" s="8"/>
      <c r="E24" s="8">
        <v>17</v>
      </c>
      <c r="F24" s="8"/>
      <c r="G24" s="8"/>
      <c r="H24" s="8">
        <v>35</v>
      </c>
      <c r="I24" s="8"/>
      <c r="J24" s="8">
        <v>26</v>
      </c>
      <c r="K24" s="8"/>
      <c r="L24" s="8"/>
      <c r="M24" s="8"/>
      <c r="N24" s="8"/>
      <c r="O24" s="8"/>
      <c r="P24" s="8">
        <v>146</v>
      </c>
      <c r="Q24" s="8"/>
      <c r="R24" s="8">
        <v>15</v>
      </c>
      <c r="S24" s="8"/>
      <c r="T24" s="8"/>
      <c r="U24" s="8">
        <v>1</v>
      </c>
    </row>
    <row r="25" spans="1:21" ht="18.75" customHeight="1">
      <c r="A25" s="36">
        <v>1970</v>
      </c>
      <c r="B25" s="7">
        <v>456</v>
      </c>
      <c r="C25" s="8"/>
      <c r="D25" s="8"/>
      <c r="E25" s="8">
        <v>34</v>
      </c>
      <c r="F25" s="8"/>
      <c r="G25" s="8"/>
      <c r="H25" s="8">
        <v>80</v>
      </c>
      <c r="I25" s="8"/>
      <c r="J25" s="8">
        <v>16</v>
      </c>
      <c r="K25" s="8"/>
      <c r="L25" s="8"/>
      <c r="M25" s="8"/>
      <c r="N25" s="8"/>
      <c r="O25" s="8"/>
      <c r="P25" s="8">
        <v>321</v>
      </c>
      <c r="Q25" s="8"/>
      <c r="R25" s="8">
        <v>5</v>
      </c>
      <c r="S25" s="8"/>
      <c r="T25" s="8"/>
      <c r="U25" s="8"/>
    </row>
    <row r="26" spans="1:21" ht="18.75" customHeight="1">
      <c r="A26" s="36">
        <v>1971</v>
      </c>
      <c r="B26" s="7">
        <v>957</v>
      </c>
      <c r="C26" s="8">
        <v>27</v>
      </c>
      <c r="D26" s="8"/>
      <c r="E26" s="8">
        <v>58</v>
      </c>
      <c r="F26" s="8"/>
      <c r="G26" s="8"/>
      <c r="H26" s="8">
        <v>101</v>
      </c>
      <c r="I26" s="8"/>
      <c r="J26" s="8">
        <v>21</v>
      </c>
      <c r="K26" s="8"/>
      <c r="L26" s="8"/>
      <c r="M26" s="8"/>
      <c r="N26" s="8"/>
      <c r="O26" s="8"/>
      <c r="P26" s="8">
        <v>739</v>
      </c>
      <c r="Q26" s="8"/>
      <c r="R26" s="8">
        <v>5</v>
      </c>
      <c r="S26" s="8"/>
      <c r="T26" s="8"/>
      <c r="U26" s="8">
        <v>6</v>
      </c>
    </row>
    <row r="27" spans="1:21" ht="18.75" customHeight="1">
      <c r="A27" s="36">
        <v>1972</v>
      </c>
      <c r="B27" s="7">
        <v>845</v>
      </c>
      <c r="C27" s="8">
        <v>31</v>
      </c>
      <c r="D27" s="8"/>
      <c r="E27" s="8">
        <v>31</v>
      </c>
      <c r="F27" s="8"/>
      <c r="G27" s="8"/>
      <c r="H27" s="8">
        <v>15</v>
      </c>
      <c r="I27" s="8"/>
      <c r="J27" s="8">
        <v>32</v>
      </c>
      <c r="K27" s="8"/>
      <c r="L27" s="8"/>
      <c r="M27" s="8"/>
      <c r="N27" s="8"/>
      <c r="O27" s="8"/>
      <c r="P27" s="8">
        <v>716</v>
      </c>
      <c r="Q27" s="8"/>
      <c r="R27" s="8">
        <v>12</v>
      </c>
      <c r="S27" s="8"/>
      <c r="T27" s="8"/>
      <c r="U27" s="8">
        <v>8</v>
      </c>
    </row>
    <row r="28" spans="1:21" ht="18.75" customHeight="1">
      <c r="A28" s="36">
        <v>1973</v>
      </c>
      <c r="B28" s="7">
        <v>667</v>
      </c>
      <c r="C28" s="8">
        <v>11</v>
      </c>
      <c r="D28" s="8"/>
      <c r="E28" s="8">
        <v>38</v>
      </c>
      <c r="F28" s="8"/>
      <c r="G28" s="8"/>
      <c r="H28" s="8">
        <v>16</v>
      </c>
      <c r="I28" s="8"/>
      <c r="J28" s="8">
        <v>18</v>
      </c>
      <c r="K28" s="8"/>
      <c r="L28" s="8"/>
      <c r="M28" s="8"/>
      <c r="N28" s="8"/>
      <c r="O28" s="8"/>
      <c r="P28" s="8">
        <v>543</v>
      </c>
      <c r="Q28" s="8"/>
      <c r="R28" s="8">
        <v>35</v>
      </c>
      <c r="S28" s="8"/>
      <c r="T28" s="8"/>
      <c r="U28" s="8">
        <v>6</v>
      </c>
    </row>
    <row r="29" spans="1:21" ht="18.75" customHeight="1">
      <c r="A29" s="36">
        <v>1974</v>
      </c>
      <c r="B29" s="7">
        <v>268</v>
      </c>
      <c r="C29" s="8">
        <v>17</v>
      </c>
      <c r="D29" s="8"/>
      <c r="E29" s="8">
        <v>16</v>
      </c>
      <c r="F29" s="8"/>
      <c r="G29" s="8"/>
      <c r="H29" s="8">
        <v>18</v>
      </c>
      <c r="I29" s="8"/>
      <c r="J29" s="8">
        <v>39</v>
      </c>
      <c r="K29" s="8"/>
      <c r="L29" s="8"/>
      <c r="M29" s="8"/>
      <c r="N29" s="8"/>
      <c r="O29" s="8"/>
      <c r="P29" s="8">
        <v>144</v>
      </c>
      <c r="Q29" s="8"/>
      <c r="R29" s="8">
        <v>31</v>
      </c>
      <c r="S29" s="8"/>
      <c r="T29" s="8"/>
      <c r="U29" s="8">
        <v>3</v>
      </c>
    </row>
    <row r="30" spans="1:21" ht="18.75" customHeight="1">
      <c r="A30" s="36">
        <v>1975</v>
      </c>
      <c r="B30" s="7">
        <v>309</v>
      </c>
      <c r="C30" s="8">
        <v>24</v>
      </c>
      <c r="D30" s="8"/>
      <c r="E30" s="8">
        <v>77</v>
      </c>
      <c r="F30" s="8"/>
      <c r="G30" s="8"/>
      <c r="H30" s="8">
        <v>10</v>
      </c>
      <c r="I30" s="8"/>
      <c r="J30" s="8">
        <v>7</v>
      </c>
      <c r="K30" s="8"/>
      <c r="L30" s="8"/>
      <c r="M30" s="8"/>
      <c r="N30" s="8"/>
      <c r="O30" s="8"/>
      <c r="P30" s="8">
        <v>165</v>
      </c>
      <c r="Q30" s="8"/>
      <c r="R30" s="8">
        <v>26</v>
      </c>
      <c r="S30" s="8"/>
      <c r="T30" s="8"/>
      <c r="U30" s="8"/>
    </row>
    <row r="31" spans="1:21" ht="18.75" customHeight="1">
      <c r="A31" s="36">
        <v>1976</v>
      </c>
      <c r="B31" s="7">
        <v>506</v>
      </c>
      <c r="C31" s="8">
        <v>49</v>
      </c>
      <c r="D31" s="8"/>
      <c r="E31" s="8">
        <v>225</v>
      </c>
      <c r="F31" s="8"/>
      <c r="G31" s="8"/>
      <c r="H31" s="8">
        <v>16</v>
      </c>
      <c r="I31" s="8"/>
      <c r="J31" s="8">
        <v>9</v>
      </c>
      <c r="K31" s="8"/>
      <c r="L31" s="8"/>
      <c r="M31" s="8"/>
      <c r="N31" s="8"/>
      <c r="O31" s="8"/>
      <c r="P31" s="8">
        <v>180</v>
      </c>
      <c r="Q31" s="8"/>
      <c r="R31" s="8">
        <v>27</v>
      </c>
      <c r="S31" s="8"/>
      <c r="T31" s="8"/>
      <c r="U31" s="8"/>
    </row>
    <row r="32" spans="1:21" s="41" customFormat="1" ht="18.75" customHeight="1">
      <c r="A32" s="36">
        <v>1977</v>
      </c>
      <c r="B32" s="8">
        <v>915</v>
      </c>
      <c r="C32" s="8">
        <v>90</v>
      </c>
      <c r="D32" s="8"/>
      <c r="E32" s="8">
        <v>501</v>
      </c>
      <c r="F32" s="8"/>
      <c r="G32" s="8"/>
      <c r="H32" s="8">
        <v>15</v>
      </c>
      <c r="I32" s="8"/>
      <c r="J32" s="8">
        <v>8</v>
      </c>
      <c r="K32" s="8"/>
      <c r="L32" s="8"/>
      <c r="M32" s="8"/>
      <c r="N32" s="8"/>
      <c r="O32" s="8"/>
      <c r="P32" s="8">
        <v>280</v>
      </c>
      <c r="Q32" s="8"/>
      <c r="R32" s="8">
        <v>17</v>
      </c>
      <c r="S32" s="8"/>
      <c r="T32" s="8"/>
      <c r="U32" s="8">
        <v>5</v>
      </c>
    </row>
    <row r="33" spans="1:21" ht="18.75" customHeight="1">
      <c r="A33" s="36">
        <v>1978</v>
      </c>
      <c r="B33" s="7">
        <v>588</v>
      </c>
      <c r="C33" s="8">
        <v>142</v>
      </c>
      <c r="D33" s="8"/>
      <c r="E33" s="8">
        <v>129</v>
      </c>
      <c r="F33" s="8"/>
      <c r="G33" s="8"/>
      <c r="H33" s="8">
        <v>28</v>
      </c>
      <c r="I33" s="8"/>
      <c r="J33" s="8">
        <v>44</v>
      </c>
      <c r="K33" s="8">
        <v>8</v>
      </c>
      <c r="L33" s="8"/>
      <c r="M33" s="8"/>
      <c r="N33" s="8"/>
      <c r="O33" s="8"/>
      <c r="P33" s="8">
        <v>176</v>
      </c>
      <c r="Q33" s="8"/>
      <c r="R33" s="8">
        <v>26</v>
      </c>
      <c r="S33" s="8">
        <v>13</v>
      </c>
      <c r="T33" s="8">
        <v>1</v>
      </c>
      <c r="U33" s="8">
        <v>21</v>
      </c>
    </row>
    <row r="34" spans="1:21" ht="18.75" customHeight="1">
      <c r="A34" s="36">
        <v>1979</v>
      </c>
      <c r="B34" s="7">
        <v>877</v>
      </c>
      <c r="C34" s="8">
        <v>236</v>
      </c>
      <c r="D34" s="8"/>
      <c r="E34" s="8">
        <v>242</v>
      </c>
      <c r="F34" s="8"/>
      <c r="G34" s="8"/>
      <c r="H34" s="8">
        <v>23</v>
      </c>
      <c r="I34" s="8"/>
      <c r="J34" s="8">
        <v>76</v>
      </c>
      <c r="K34" s="8"/>
      <c r="L34" s="8"/>
      <c r="M34" s="8"/>
      <c r="N34" s="8"/>
      <c r="O34" s="8">
        <v>15</v>
      </c>
      <c r="P34" s="8">
        <v>66</v>
      </c>
      <c r="Q34" s="8"/>
      <c r="R34" s="8">
        <v>94</v>
      </c>
      <c r="S34" s="8">
        <v>18</v>
      </c>
      <c r="T34" s="8">
        <v>22</v>
      </c>
      <c r="U34" s="8">
        <v>85</v>
      </c>
    </row>
    <row r="35" spans="1:21" ht="18.75" customHeight="1">
      <c r="A35" s="36">
        <v>1980</v>
      </c>
      <c r="B35" s="7">
        <v>1461</v>
      </c>
      <c r="C35" s="8">
        <v>172</v>
      </c>
      <c r="D35" s="8"/>
      <c r="E35" s="8">
        <v>708</v>
      </c>
      <c r="F35" s="8"/>
      <c r="G35" s="8"/>
      <c r="H35" s="8">
        <v>19</v>
      </c>
      <c r="I35" s="8"/>
      <c r="J35" s="8">
        <v>193</v>
      </c>
      <c r="K35" s="8">
        <v>78</v>
      </c>
      <c r="L35" s="8">
        <v>16</v>
      </c>
      <c r="M35" s="8">
        <v>60</v>
      </c>
      <c r="N35" s="8"/>
      <c r="O35" s="8"/>
      <c r="P35" s="8">
        <v>54</v>
      </c>
      <c r="Q35" s="8"/>
      <c r="R35" s="8">
        <v>74</v>
      </c>
      <c r="S35" s="8">
        <v>29</v>
      </c>
      <c r="T35" s="8">
        <v>17</v>
      </c>
      <c r="U35" s="8">
        <v>41</v>
      </c>
    </row>
    <row r="36" spans="1:21" ht="18.75" customHeight="1">
      <c r="A36" s="36">
        <v>1981</v>
      </c>
      <c r="B36" s="7">
        <v>1415</v>
      </c>
      <c r="C36" s="8">
        <v>95</v>
      </c>
      <c r="D36" s="8"/>
      <c r="E36" s="8">
        <v>799</v>
      </c>
      <c r="F36" s="8"/>
      <c r="G36" s="8">
        <v>28</v>
      </c>
      <c r="H36" s="8">
        <v>47</v>
      </c>
      <c r="I36" s="8"/>
      <c r="J36" s="8">
        <v>166</v>
      </c>
      <c r="K36" s="8">
        <v>87</v>
      </c>
      <c r="L36" s="8">
        <v>47</v>
      </c>
      <c r="M36" s="8">
        <v>58</v>
      </c>
      <c r="N36" s="8"/>
      <c r="O36" s="8"/>
      <c r="P36" s="8"/>
      <c r="Q36" s="8"/>
      <c r="R36" s="8">
        <v>17</v>
      </c>
      <c r="S36" s="8">
        <v>50</v>
      </c>
      <c r="T36" s="8"/>
      <c r="U36" s="8">
        <v>21</v>
      </c>
    </row>
    <row r="37" spans="1:21" ht="18.75" customHeight="1">
      <c r="A37" s="36">
        <v>1982</v>
      </c>
      <c r="B37" s="7">
        <v>11331</v>
      </c>
      <c r="C37" s="8">
        <v>1555</v>
      </c>
      <c r="D37" s="8"/>
      <c r="E37" s="8">
        <v>4186</v>
      </c>
      <c r="F37" s="8"/>
      <c r="G37" s="8">
        <v>21</v>
      </c>
      <c r="H37" s="8">
        <v>35</v>
      </c>
      <c r="I37" s="8"/>
      <c r="J37" s="8">
        <v>367</v>
      </c>
      <c r="K37" s="8">
        <v>10</v>
      </c>
      <c r="L37" s="8">
        <v>19</v>
      </c>
      <c r="M37" s="8">
        <v>4325</v>
      </c>
      <c r="N37" s="8"/>
      <c r="O37" s="8"/>
      <c r="P37" s="8">
        <v>59</v>
      </c>
      <c r="Q37" s="8">
        <v>7</v>
      </c>
      <c r="R37" s="8">
        <v>643</v>
      </c>
      <c r="S37" s="8">
        <v>9</v>
      </c>
      <c r="T37" s="8">
        <v>43</v>
      </c>
      <c r="U37" s="8">
        <v>52</v>
      </c>
    </row>
    <row r="38" spans="1:21" ht="18.75" customHeight="1">
      <c r="A38" s="36">
        <v>1983</v>
      </c>
      <c r="B38" s="7">
        <v>10435</v>
      </c>
      <c r="C38" s="8">
        <v>874</v>
      </c>
      <c r="D38" s="8"/>
      <c r="E38" s="8">
        <v>4289</v>
      </c>
      <c r="F38" s="8"/>
      <c r="G38" s="8">
        <v>39</v>
      </c>
      <c r="H38" s="8">
        <v>22</v>
      </c>
      <c r="I38" s="8"/>
      <c r="J38" s="8">
        <v>346</v>
      </c>
      <c r="K38" s="8"/>
      <c r="L38" s="8"/>
      <c r="M38" s="8">
        <v>3686</v>
      </c>
      <c r="N38" s="8"/>
      <c r="O38" s="8"/>
      <c r="P38" s="8">
        <v>228</v>
      </c>
      <c r="Q38" s="8"/>
      <c r="R38" s="8">
        <v>320</v>
      </c>
      <c r="S38" s="8">
        <v>42</v>
      </c>
      <c r="T38" s="8">
        <v>36</v>
      </c>
      <c r="U38" s="8">
        <v>171</v>
      </c>
    </row>
    <row r="39" spans="1:21" ht="18.75" customHeight="1">
      <c r="A39" s="36">
        <v>1984</v>
      </c>
      <c r="B39" s="7">
        <v>14582</v>
      </c>
      <c r="C39" s="8">
        <v>633</v>
      </c>
      <c r="D39" s="8"/>
      <c r="E39" s="8">
        <v>7261</v>
      </c>
      <c r="F39" s="8"/>
      <c r="G39" s="8">
        <v>19</v>
      </c>
      <c r="H39" s="8">
        <v>101</v>
      </c>
      <c r="I39" s="8"/>
      <c r="J39" s="8">
        <v>114</v>
      </c>
      <c r="K39" s="8"/>
      <c r="L39" s="8"/>
      <c r="M39" s="8">
        <v>4128</v>
      </c>
      <c r="N39" s="8"/>
      <c r="O39" s="8"/>
      <c r="P39" s="8">
        <v>124</v>
      </c>
      <c r="Q39" s="8">
        <v>398</v>
      </c>
      <c r="R39" s="8">
        <v>977</v>
      </c>
      <c r="S39" s="8">
        <v>117</v>
      </c>
      <c r="T39" s="8"/>
      <c r="U39" s="8">
        <v>150</v>
      </c>
    </row>
    <row r="40" spans="1:21" ht="18.75" customHeight="1">
      <c r="A40" s="36">
        <v>1985</v>
      </c>
      <c r="B40" s="7">
        <v>25145</v>
      </c>
      <c r="C40" s="8">
        <v>516</v>
      </c>
      <c r="D40" s="8"/>
      <c r="E40" s="8">
        <v>15685</v>
      </c>
      <c r="F40" s="8"/>
      <c r="G40" s="8">
        <v>50</v>
      </c>
      <c r="H40" s="8">
        <v>115</v>
      </c>
      <c r="I40" s="8"/>
      <c r="J40" s="8">
        <v>131</v>
      </c>
      <c r="K40" s="8">
        <v>40</v>
      </c>
      <c r="L40" s="8">
        <v>18</v>
      </c>
      <c r="M40" s="8">
        <v>5928</v>
      </c>
      <c r="N40" s="8"/>
      <c r="O40" s="8"/>
      <c r="P40" s="8">
        <v>114</v>
      </c>
      <c r="Q40" s="8">
        <v>550</v>
      </c>
      <c r="R40" s="8">
        <v>988</v>
      </c>
      <c r="S40" s="8">
        <v>179</v>
      </c>
      <c r="T40" s="8"/>
      <c r="U40" s="8">
        <v>169</v>
      </c>
    </row>
    <row r="41" spans="1:21" ht="18.75" customHeight="1">
      <c r="A41" s="36">
        <v>1986</v>
      </c>
      <c r="B41" s="7">
        <v>30161</v>
      </c>
      <c r="C41" s="8">
        <v>737.3097072419107</v>
      </c>
      <c r="D41" s="8"/>
      <c r="E41" s="8">
        <v>13524.342064714947</v>
      </c>
      <c r="F41" s="8"/>
      <c r="G41" s="8"/>
      <c r="H41" s="8">
        <v>1160.9306625577813</v>
      </c>
      <c r="I41" s="8"/>
      <c r="J41" s="8">
        <v>261.462249614792</v>
      </c>
      <c r="K41" s="8"/>
      <c r="L41" s="8">
        <v>80.44992295839754</v>
      </c>
      <c r="M41" s="8">
        <v>10724.550077041602</v>
      </c>
      <c r="N41" s="8"/>
      <c r="O41" s="8"/>
      <c r="P41" s="8">
        <v>157.72419106317412</v>
      </c>
      <c r="Q41" s="8">
        <v>1171</v>
      </c>
      <c r="R41" s="8">
        <v>1503.15562403698</v>
      </c>
      <c r="S41" s="8">
        <v>53.98613251155624</v>
      </c>
      <c r="T41" s="8"/>
      <c r="U41" s="8">
        <v>110.08936825885979</v>
      </c>
    </row>
    <row r="42" spans="1:21" ht="18.75" customHeight="1">
      <c r="A42" s="36">
        <v>1987</v>
      </c>
      <c r="B42" s="7">
        <v>37638</v>
      </c>
      <c r="C42" s="8">
        <v>1269</v>
      </c>
      <c r="D42" s="8"/>
      <c r="E42" s="8">
        <v>17414.35</v>
      </c>
      <c r="F42" s="8"/>
      <c r="G42" s="8"/>
      <c r="H42" s="8">
        <v>2118.9</v>
      </c>
      <c r="I42" s="8"/>
      <c r="J42" s="8">
        <v>445.61</v>
      </c>
      <c r="K42" s="8">
        <v>255</v>
      </c>
      <c r="L42" s="8">
        <v>18</v>
      </c>
      <c r="M42" s="8">
        <v>10600</v>
      </c>
      <c r="N42" s="8"/>
      <c r="O42" s="8"/>
      <c r="P42" s="8">
        <v>230</v>
      </c>
      <c r="Q42" s="8">
        <v>2509</v>
      </c>
      <c r="R42" s="8">
        <v>1856</v>
      </c>
      <c r="S42" s="8">
        <v>75</v>
      </c>
      <c r="T42" s="8"/>
      <c r="U42" s="8">
        <v>159</v>
      </c>
    </row>
    <row r="43" spans="1:21" ht="18.75" customHeight="1">
      <c r="A43" s="36">
        <v>1988</v>
      </c>
      <c r="B43" s="7">
        <v>44667</v>
      </c>
      <c r="C43" s="8">
        <v>1932.192470837752</v>
      </c>
      <c r="D43" s="8"/>
      <c r="E43" s="8">
        <v>19811.66224814422</v>
      </c>
      <c r="F43" s="8"/>
      <c r="G43" s="8">
        <v>157.3647932131495</v>
      </c>
      <c r="H43" s="8">
        <v>1437.4172852598092</v>
      </c>
      <c r="I43" s="8"/>
      <c r="J43" s="8">
        <v>927.2417815482503</v>
      </c>
      <c r="K43" s="8">
        <v>858.2433722163308</v>
      </c>
      <c r="L43" s="8">
        <v>76.26139978791092</v>
      </c>
      <c r="M43" s="8">
        <v>13438</v>
      </c>
      <c r="N43" s="8"/>
      <c r="O43" s="8"/>
      <c r="P43" s="8">
        <v>55.68292682926829</v>
      </c>
      <c r="Q43" s="8">
        <v>2862</v>
      </c>
      <c r="R43" s="8">
        <v>2001.8308589607636</v>
      </c>
      <c r="S43" s="8">
        <v>25.420466595970307</v>
      </c>
      <c r="T43" s="8"/>
      <c r="U43" s="8">
        <v>78.68239660657476</v>
      </c>
    </row>
    <row r="44" spans="1:21" ht="18.75" customHeight="1">
      <c r="A44" s="36">
        <v>1989</v>
      </c>
      <c r="B44" s="7">
        <v>32393</v>
      </c>
      <c r="C44" s="8">
        <v>1275</v>
      </c>
      <c r="D44" s="8"/>
      <c r="E44" s="8">
        <v>14563</v>
      </c>
      <c r="F44" s="8"/>
      <c r="G44" s="8">
        <v>1</v>
      </c>
      <c r="H44" s="8">
        <v>946</v>
      </c>
      <c r="I44" s="8"/>
      <c r="J44" s="8">
        <v>598</v>
      </c>
      <c r="K44" s="8">
        <v>17</v>
      </c>
      <c r="L44" s="8">
        <v>244</v>
      </c>
      <c r="M44" s="8">
        <v>11217</v>
      </c>
      <c r="N44" s="8"/>
      <c r="O44" s="8"/>
      <c r="P44" s="8">
        <v>186</v>
      </c>
      <c r="Q44" s="8">
        <v>1033</v>
      </c>
      <c r="R44" s="8">
        <v>1580</v>
      </c>
      <c r="S44" s="8">
        <v>89</v>
      </c>
      <c r="T44" s="8">
        <v>38</v>
      </c>
      <c r="U44" s="8">
        <v>186</v>
      </c>
    </row>
    <row r="45" spans="1:21" ht="18.75" customHeight="1">
      <c r="A45" s="36">
        <v>1990</v>
      </c>
      <c r="B45" s="7">
        <v>41507</v>
      </c>
      <c r="C45" s="8">
        <v>1498.9850683194816</v>
      </c>
      <c r="D45" s="8"/>
      <c r="E45" s="8">
        <v>15483.834906324835</v>
      </c>
      <c r="F45" s="8"/>
      <c r="G45" s="8"/>
      <c r="H45" s="8">
        <v>4203.080292999014</v>
      </c>
      <c r="I45" s="8"/>
      <c r="J45" s="8">
        <v>495.5388082828568</v>
      </c>
      <c r="K45" s="8"/>
      <c r="L45" s="8">
        <v>10.371742498943513</v>
      </c>
      <c r="M45" s="8">
        <v>14325.75461332582</v>
      </c>
      <c r="N45" s="8"/>
      <c r="O45" s="8">
        <v>10.371742498943513</v>
      </c>
      <c r="P45" s="8"/>
      <c r="Q45" s="8">
        <v>1173</v>
      </c>
      <c r="R45" s="8">
        <v>1565.7024933089167</v>
      </c>
      <c r="S45" s="8">
        <v>292.7136216368503</v>
      </c>
      <c r="T45" s="8"/>
      <c r="U45" s="8">
        <v>284.6467108043387</v>
      </c>
    </row>
    <row r="46" spans="1:21" ht="18.75" customHeight="1">
      <c r="A46" s="36">
        <v>1991</v>
      </c>
      <c r="B46" s="7">
        <v>54812</v>
      </c>
      <c r="C46" s="8">
        <v>1597</v>
      </c>
      <c r="D46" s="8"/>
      <c r="E46" s="8">
        <v>26981</v>
      </c>
      <c r="F46" s="8"/>
      <c r="G46" s="8">
        <v>123</v>
      </c>
      <c r="H46" s="8">
        <v>5774</v>
      </c>
      <c r="I46" s="8"/>
      <c r="J46" s="8">
        <v>1102</v>
      </c>
      <c r="K46" s="8"/>
      <c r="L46" s="8"/>
      <c r="M46" s="8">
        <v>13944</v>
      </c>
      <c r="N46" s="8"/>
      <c r="O46" s="8"/>
      <c r="P46" s="8"/>
      <c r="Q46" s="8">
        <v>1093</v>
      </c>
      <c r="R46" s="8">
        <v>2999</v>
      </c>
      <c r="S46" s="8">
        <v>429</v>
      </c>
      <c r="T46" s="8"/>
      <c r="U46" s="8">
        <v>74</v>
      </c>
    </row>
    <row r="47" spans="1:21" ht="18.75" customHeight="1">
      <c r="A47" s="36">
        <v>1992</v>
      </c>
      <c r="B47" s="7">
        <v>72276</v>
      </c>
      <c r="C47" s="8">
        <v>983.2052454145478</v>
      </c>
      <c r="D47" s="8">
        <v>150.843151819896</v>
      </c>
      <c r="E47" s="8">
        <v>41314.07816696189</v>
      </c>
      <c r="F47" s="8">
        <v>856.2052454145478</v>
      </c>
      <c r="G47" s="8">
        <v>702.7902405576824</v>
      </c>
      <c r="H47" s="8">
        <v>1689.9320610250843</v>
      </c>
      <c r="I47" s="8"/>
      <c r="J47" s="8">
        <v>5946.210845094566</v>
      </c>
      <c r="K47" s="8">
        <v>464.98685789383467</v>
      </c>
      <c r="L47" s="8">
        <v>235.07879549740017</v>
      </c>
      <c r="M47" s="8">
        <v>15331.05365407691</v>
      </c>
      <c r="N47" s="8"/>
      <c r="O47" s="8"/>
      <c r="P47" s="8">
        <v>39</v>
      </c>
      <c r="Q47" s="8">
        <v>1016</v>
      </c>
      <c r="R47" s="8">
        <v>1231.695674532884</v>
      </c>
      <c r="S47" s="8">
        <v>900.5249414319183</v>
      </c>
      <c r="T47" s="8"/>
      <c r="U47" s="8">
        <v>496.3951202788412</v>
      </c>
    </row>
    <row r="48" spans="1:21" ht="18.75" customHeight="1">
      <c r="A48" s="36">
        <v>1993</v>
      </c>
      <c r="B48" s="7">
        <v>141262</v>
      </c>
      <c r="C48" s="8">
        <v>2637</v>
      </c>
      <c r="D48" s="8">
        <v>74</v>
      </c>
      <c r="E48" s="8">
        <v>76236</v>
      </c>
      <c r="F48" s="8">
        <v>5082</v>
      </c>
      <c r="G48" s="8">
        <v>595</v>
      </c>
      <c r="H48" s="8">
        <v>5225</v>
      </c>
      <c r="I48" s="8"/>
      <c r="J48" s="8">
        <v>3653</v>
      </c>
      <c r="K48" s="8">
        <v>2603</v>
      </c>
      <c r="L48" s="8"/>
      <c r="M48" s="8">
        <v>34721</v>
      </c>
      <c r="N48" s="8"/>
      <c r="O48" s="8">
        <v>13</v>
      </c>
      <c r="P48" s="8">
        <v>1549</v>
      </c>
      <c r="Q48" s="8">
        <v>1711</v>
      </c>
      <c r="R48" s="8">
        <v>747</v>
      </c>
      <c r="S48" s="8">
        <v>1221</v>
      </c>
      <c r="T48" s="8"/>
      <c r="U48" s="8">
        <v>1495</v>
      </c>
    </row>
    <row r="49" spans="1:21" ht="18.75" customHeight="1">
      <c r="A49" s="36">
        <v>1994</v>
      </c>
      <c r="B49" s="7">
        <v>197036</v>
      </c>
      <c r="C49" s="8">
        <v>2271</v>
      </c>
      <c r="D49" s="8">
        <v>69</v>
      </c>
      <c r="E49" s="8">
        <v>76084</v>
      </c>
      <c r="F49" s="8">
        <v>3693</v>
      </c>
      <c r="G49" s="8">
        <v>1390</v>
      </c>
      <c r="H49" s="8">
        <v>12812</v>
      </c>
      <c r="I49" s="8"/>
      <c r="J49" s="8">
        <v>3150</v>
      </c>
      <c r="K49" s="8">
        <v>5569</v>
      </c>
      <c r="L49" s="8">
        <v>287</v>
      </c>
      <c r="M49" s="8">
        <v>65258</v>
      </c>
      <c r="N49" s="8"/>
      <c r="O49" s="8">
        <v>115</v>
      </c>
      <c r="P49" s="8">
        <v>3236</v>
      </c>
      <c r="Q49" s="8">
        <v>5112</v>
      </c>
      <c r="R49" s="8">
        <v>2696</v>
      </c>
      <c r="S49" s="8">
        <v>1112</v>
      </c>
      <c r="T49" s="8"/>
      <c r="U49" s="8">
        <v>3150</v>
      </c>
    </row>
    <row r="50" spans="1:21" ht="18.75" customHeight="1">
      <c r="A50" s="36">
        <v>1995</v>
      </c>
      <c r="B50" s="7">
        <v>317003</v>
      </c>
      <c r="C50" s="8">
        <v>1945</v>
      </c>
      <c r="D50" s="8"/>
      <c r="E50" s="8">
        <v>123384</v>
      </c>
      <c r="F50" s="8">
        <v>5813</v>
      </c>
      <c r="G50" s="8">
        <v>3588</v>
      </c>
      <c r="H50" s="8">
        <v>12339</v>
      </c>
      <c r="I50" s="8"/>
      <c r="J50" s="8">
        <v>2063</v>
      </c>
      <c r="K50" s="8">
        <v>1910</v>
      </c>
      <c r="L50" s="8">
        <v>2026</v>
      </c>
      <c r="M50" s="8">
        <v>97970</v>
      </c>
      <c r="N50" s="8"/>
      <c r="O50" s="8"/>
      <c r="P50" s="8">
        <v>3535</v>
      </c>
      <c r="Q50" s="8">
        <v>8674</v>
      </c>
      <c r="R50" s="8">
        <v>5656</v>
      </c>
      <c r="S50" s="8">
        <v>1693</v>
      </c>
      <c r="T50" s="8"/>
      <c r="U50" s="8">
        <v>8799</v>
      </c>
    </row>
    <row r="51" spans="1:21" ht="18.75" customHeight="1">
      <c r="A51" s="36">
        <v>1996</v>
      </c>
      <c r="B51" s="7">
        <v>350710</v>
      </c>
      <c r="C51" s="8">
        <v>3570</v>
      </c>
      <c r="D51" s="8"/>
      <c r="E51" s="8">
        <v>146230</v>
      </c>
      <c r="F51" s="8">
        <v>5839</v>
      </c>
      <c r="G51" s="8">
        <v>990</v>
      </c>
      <c r="H51" s="8">
        <v>8262</v>
      </c>
      <c r="I51" s="8"/>
      <c r="J51" s="8">
        <v>1316</v>
      </c>
      <c r="K51" s="8">
        <v>130</v>
      </c>
      <c r="L51" s="8">
        <v>2192</v>
      </c>
      <c r="M51" s="8">
        <v>120660</v>
      </c>
      <c r="N51" s="8"/>
      <c r="O51" s="8">
        <v>153</v>
      </c>
      <c r="P51" s="8">
        <v>5265</v>
      </c>
      <c r="Q51" s="8">
        <v>7067</v>
      </c>
      <c r="R51" s="8">
        <v>4954</v>
      </c>
      <c r="S51" s="8">
        <v>5875</v>
      </c>
      <c r="T51" s="8"/>
      <c r="U51" s="8">
        <v>17035</v>
      </c>
    </row>
    <row r="52" spans="1:21" ht="18.75" customHeight="1">
      <c r="A52" s="36">
        <v>1997</v>
      </c>
      <c r="B52" s="7">
        <v>292123</v>
      </c>
      <c r="C52" s="8">
        <v>4660</v>
      </c>
      <c r="D52" s="8"/>
      <c r="E52" s="8">
        <v>134569</v>
      </c>
      <c r="F52" s="8">
        <v>2227</v>
      </c>
      <c r="G52" s="8">
        <v>1727</v>
      </c>
      <c r="H52" s="8">
        <v>7625</v>
      </c>
      <c r="I52" s="8"/>
      <c r="J52" s="8">
        <v>763</v>
      </c>
      <c r="K52" s="8">
        <v>20423</v>
      </c>
      <c r="L52" s="8">
        <v>2070</v>
      </c>
      <c r="M52" s="8">
        <v>67265</v>
      </c>
      <c r="N52" s="8"/>
      <c r="O52" s="8">
        <v>329</v>
      </c>
      <c r="P52" s="8">
        <v>4800</v>
      </c>
      <c r="Q52" s="8">
        <v>20622</v>
      </c>
      <c r="R52" s="8">
        <v>6962</v>
      </c>
      <c r="S52" s="8">
        <v>5115</v>
      </c>
      <c r="T52" s="8"/>
      <c r="U52" s="8">
        <v>5465</v>
      </c>
    </row>
    <row r="53" spans="1:21" ht="18.75" customHeight="1">
      <c r="A53" s="36">
        <v>1998</v>
      </c>
      <c r="B53" s="7">
        <v>336030</v>
      </c>
      <c r="C53" s="8">
        <v>3184</v>
      </c>
      <c r="D53" s="8"/>
      <c r="E53" s="8">
        <v>198954</v>
      </c>
      <c r="F53" s="8">
        <v>1662</v>
      </c>
      <c r="G53" s="8">
        <v>611</v>
      </c>
      <c r="H53" s="8">
        <v>27382</v>
      </c>
      <c r="I53" s="8"/>
      <c r="J53" s="8">
        <v>7612</v>
      </c>
      <c r="K53" s="8">
        <v>5868</v>
      </c>
      <c r="L53" s="8">
        <v>754</v>
      </c>
      <c r="M53" s="8">
        <v>64014</v>
      </c>
      <c r="N53" s="8"/>
      <c r="O53" s="8"/>
      <c r="P53" s="8">
        <v>7016</v>
      </c>
      <c r="Q53" s="8">
        <v>5401</v>
      </c>
      <c r="R53" s="8">
        <v>6476</v>
      </c>
      <c r="S53" s="8">
        <v>826</v>
      </c>
      <c r="T53" s="8"/>
      <c r="U53" s="8">
        <v>5559</v>
      </c>
    </row>
    <row r="54" spans="1:21" ht="18.75" customHeight="1">
      <c r="A54" s="36">
        <v>1999</v>
      </c>
      <c r="B54" s="7">
        <v>377605</v>
      </c>
      <c r="C54" s="8">
        <v>3996</v>
      </c>
      <c r="D54" s="8"/>
      <c r="E54" s="8">
        <v>204200</v>
      </c>
      <c r="F54" s="8">
        <v>2458</v>
      </c>
      <c r="G54" s="8">
        <v>1705</v>
      </c>
      <c r="H54" s="8">
        <v>25829</v>
      </c>
      <c r="I54" s="8"/>
      <c r="J54" s="8">
        <v>125</v>
      </c>
      <c r="K54" s="8">
        <v>3250</v>
      </c>
      <c r="L54" s="8">
        <v>200</v>
      </c>
      <c r="M54" s="8">
        <v>76189</v>
      </c>
      <c r="N54" s="8"/>
      <c r="O54" s="8"/>
      <c r="P54" s="8">
        <v>10203</v>
      </c>
      <c r="Q54" s="8">
        <v>15546</v>
      </c>
      <c r="R54" s="8">
        <v>9880</v>
      </c>
      <c r="S54" s="8">
        <v>1249</v>
      </c>
      <c r="T54" s="8"/>
      <c r="U54" s="8">
        <v>17297</v>
      </c>
    </row>
    <row r="55" spans="1:21" ht="18.75" customHeight="1">
      <c r="A55" s="36">
        <v>2000</v>
      </c>
      <c r="B55" s="7">
        <v>512864</v>
      </c>
      <c r="C55" s="8">
        <v>6749</v>
      </c>
      <c r="D55" s="8">
        <v>47</v>
      </c>
      <c r="E55" s="8">
        <v>274205</v>
      </c>
      <c r="F55" s="8">
        <v>19972</v>
      </c>
      <c r="G55" s="8">
        <v>1500</v>
      </c>
      <c r="H55" s="8">
        <v>14979</v>
      </c>
      <c r="I55" s="8"/>
      <c r="J55" s="8">
        <v>42</v>
      </c>
      <c r="K55" s="8">
        <v>8537</v>
      </c>
      <c r="L55" s="8"/>
      <c r="M55" s="8">
        <v>102744</v>
      </c>
      <c r="N55" s="8">
        <v>433</v>
      </c>
      <c r="O55" s="8"/>
      <c r="P55" s="8">
        <v>1503</v>
      </c>
      <c r="Q55" s="8">
        <v>11617</v>
      </c>
      <c r="R55" s="8">
        <v>58304</v>
      </c>
      <c r="S55" s="8">
        <v>4366</v>
      </c>
      <c r="T55" s="8"/>
      <c r="U55" s="8">
        <v>6142</v>
      </c>
    </row>
    <row r="56" spans="1:21" ht="18.75" customHeight="1">
      <c r="A56" s="36">
        <v>2001</v>
      </c>
      <c r="B56" s="7">
        <v>600234</v>
      </c>
      <c r="C56" s="8">
        <v>5332</v>
      </c>
      <c r="D56" s="8">
        <v>402</v>
      </c>
      <c r="E56" s="8">
        <v>308113</v>
      </c>
      <c r="F56" s="8">
        <v>10474</v>
      </c>
      <c r="G56" s="8">
        <v>1273</v>
      </c>
      <c r="H56" s="8">
        <v>18041</v>
      </c>
      <c r="I56" s="8"/>
      <c r="J56" s="8">
        <v>1826</v>
      </c>
      <c r="K56" s="8">
        <v>11535</v>
      </c>
      <c r="L56" s="8"/>
      <c r="M56" s="8">
        <v>135377</v>
      </c>
      <c r="N56" s="8"/>
      <c r="O56" s="8"/>
      <c r="P56" s="8">
        <v>3320</v>
      </c>
      <c r="Q56" s="8">
        <v>9936</v>
      </c>
      <c r="R56" s="8">
        <v>71037</v>
      </c>
      <c r="S56" s="8">
        <v>3629</v>
      </c>
      <c r="T56" s="8"/>
      <c r="U56" s="8">
        <v>1243</v>
      </c>
    </row>
    <row r="57" spans="1:21" ht="18.75" customHeight="1">
      <c r="A57" s="36">
        <v>2002</v>
      </c>
      <c r="B57" s="7">
        <v>935297</v>
      </c>
      <c r="C57" s="8">
        <v>11242</v>
      </c>
      <c r="D57" s="8">
        <v>1227</v>
      </c>
      <c r="E57" s="8">
        <v>388117</v>
      </c>
      <c r="F57" s="8">
        <v>8192</v>
      </c>
      <c r="G57" s="8">
        <v>1483</v>
      </c>
      <c r="H57" s="8">
        <v>28736</v>
      </c>
      <c r="I57" s="8"/>
      <c r="J57" s="8">
        <v>3246</v>
      </c>
      <c r="K57" s="8"/>
      <c r="L57" s="8"/>
      <c r="M57" s="8">
        <v>292934</v>
      </c>
      <c r="N57" s="8"/>
      <c r="O57" s="8">
        <v>666</v>
      </c>
      <c r="P57" s="8">
        <v>76307</v>
      </c>
      <c r="Q57" s="8">
        <v>8516</v>
      </c>
      <c r="R57" s="8">
        <v>65607</v>
      </c>
      <c r="S57" s="8">
        <v>19478</v>
      </c>
      <c r="T57" s="8">
        <v>170</v>
      </c>
      <c r="U57" s="8">
        <v>6355</v>
      </c>
    </row>
    <row r="58" spans="1:21" ht="18.75" customHeight="1">
      <c r="A58" s="36">
        <v>2003</v>
      </c>
      <c r="B58" s="7">
        <v>1314519</v>
      </c>
      <c r="C58" s="8">
        <v>7586</v>
      </c>
      <c r="D58" s="8">
        <v>1840</v>
      </c>
      <c r="E58" s="8">
        <v>643076</v>
      </c>
      <c r="F58" s="8">
        <v>11463</v>
      </c>
      <c r="G58" s="8">
        <v>1235</v>
      </c>
      <c r="H58" s="8">
        <v>13962</v>
      </c>
      <c r="I58" s="8"/>
      <c r="J58" s="8">
        <v>9425</v>
      </c>
      <c r="K58" s="8"/>
      <c r="L58" s="8">
        <v>2226</v>
      </c>
      <c r="M58" s="8">
        <v>370119</v>
      </c>
      <c r="N58" s="8">
        <v>2703</v>
      </c>
      <c r="O58" s="8"/>
      <c r="P58" s="8">
        <v>162049</v>
      </c>
      <c r="Q58" s="8">
        <v>9704</v>
      </c>
      <c r="R58" s="8">
        <v>49230</v>
      </c>
      <c r="S58" s="8">
        <v>12744</v>
      </c>
      <c r="T58" s="8">
        <v>4735</v>
      </c>
      <c r="U58" s="8">
        <v>12422</v>
      </c>
    </row>
    <row r="59" spans="1:21" ht="18.75" customHeight="1">
      <c r="A59" s="36">
        <v>2004</v>
      </c>
      <c r="B59" s="7">
        <v>1779843</v>
      </c>
      <c r="C59" s="8">
        <v>1236</v>
      </c>
      <c r="D59" s="8">
        <v>1821</v>
      </c>
      <c r="E59" s="8">
        <v>926383</v>
      </c>
      <c r="F59" s="8">
        <v>16101</v>
      </c>
      <c r="G59" s="8">
        <v>310</v>
      </c>
      <c r="H59" s="8">
        <v>39939</v>
      </c>
      <c r="I59" s="8"/>
      <c r="J59" s="8">
        <v>16961</v>
      </c>
      <c r="K59" s="8">
        <v>18743</v>
      </c>
      <c r="L59" s="8">
        <v>3956</v>
      </c>
      <c r="M59" s="8">
        <v>559756</v>
      </c>
      <c r="N59" s="8">
        <v>8100</v>
      </c>
      <c r="O59" s="8">
        <v>2083</v>
      </c>
      <c r="P59" s="8">
        <v>126463</v>
      </c>
      <c r="Q59" s="8">
        <v>9604</v>
      </c>
      <c r="R59" s="8">
        <v>6832</v>
      </c>
      <c r="S59" s="8">
        <v>6445</v>
      </c>
      <c r="T59" s="8">
        <v>9748</v>
      </c>
      <c r="U59" s="8">
        <v>25362</v>
      </c>
    </row>
    <row r="60" spans="1:21" ht="18.75" customHeight="1">
      <c r="A60" s="36">
        <v>2005</v>
      </c>
      <c r="B60" s="7">
        <v>2195961</v>
      </c>
      <c r="C60" s="8">
        <v>5060</v>
      </c>
      <c r="D60" s="8">
        <v>1442</v>
      </c>
      <c r="E60" s="8">
        <v>1221979</v>
      </c>
      <c r="F60" s="8">
        <v>30008</v>
      </c>
      <c r="G60" s="8">
        <v>3191</v>
      </c>
      <c r="H60" s="8">
        <v>23053</v>
      </c>
      <c r="I60" s="8"/>
      <c r="J60" s="8">
        <v>9315</v>
      </c>
      <c r="K60" s="8">
        <v>43467</v>
      </c>
      <c r="L60" s="8">
        <v>7818</v>
      </c>
      <c r="M60" s="8">
        <v>626118</v>
      </c>
      <c r="N60" s="8">
        <v>31220</v>
      </c>
      <c r="O60" s="8">
        <v>3500</v>
      </c>
      <c r="P60" s="8">
        <v>120973</v>
      </c>
      <c r="Q60" s="8">
        <v>7900</v>
      </c>
      <c r="R60" s="8">
        <v>7276</v>
      </c>
      <c r="S60" s="8">
        <v>23156</v>
      </c>
      <c r="T60" s="8">
        <v>1000</v>
      </c>
      <c r="U60" s="8">
        <v>29485</v>
      </c>
    </row>
    <row r="61" spans="1:21" ht="18.75" customHeight="1">
      <c r="A61" s="36">
        <v>2006</v>
      </c>
      <c r="B61" s="7">
        <v>2452127</v>
      </c>
      <c r="C61" s="8">
        <v>6640</v>
      </c>
      <c r="D61" s="8">
        <v>2019</v>
      </c>
      <c r="E61" s="8">
        <v>1090620</v>
      </c>
      <c r="F61" s="8">
        <v>29101</v>
      </c>
      <c r="G61" s="8">
        <v>4933</v>
      </c>
      <c r="H61" s="8">
        <v>33912</v>
      </c>
      <c r="I61" s="8"/>
      <c r="J61" s="8">
        <v>17240</v>
      </c>
      <c r="K61" s="8">
        <v>112538</v>
      </c>
      <c r="L61" s="8"/>
      <c r="M61" s="8">
        <v>882637</v>
      </c>
      <c r="N61" s="8">
        <v>29989</v>
      </c>
      <c r="O61" s="8"/>
      <c r="P61" s="8">
        <v>116215</v>
      </c>
      <c r="Q61" s="8">
        <v>42889</v>
      </c>
      <c r="R61" s="8">
        <v>24789</v>
      </c>
      <c r="S61" s="8">
        <v>40947</v>
      </c>
      <c r="T61" s="8">
        <v>4282</v>
      </c>
      <c r="U61" s="8">
        <v>13376</v>
      </c>
    </row>
    <row r="62" spans="1:21" ht="18.75" customHeight="1">
      <c r="A62" s="36">
        <v>2007</v>
      </c>
      <c r="B62" s="7">
        <v>2712311</v>
      </c>
      <c r="C62" s="8">
        <v>2130</v>
      </c>
      <c r="D62" s="8">
        <v>1876</v>
      </c>
      <c r="E62" s="8">
        <v>1255823</v>
      </c>
      <c r="F62" s="8">
        <v>18380</v>
      </c>
      <c r="G62" s="8">
        <v>3152</v>
      </c>
      <c r="H62" s="8">
        <v>30760</v>
      </c>
      <c r="I62" s="8"/>
      <c r="J62" s="8">
        <v>8743</v>
      </c>
      <c r="K62" s="8">
        <v>80315</v>
      </c>
      <c r="L62" s="8">
        <v>1880</v>
      </c>
      <c r="M62" s="8">
        <v>1053728</v>
      </c>
      <c r="N62" s="8">
        <v>50646</v>
      </c>
      <c r="O62" s="8"/>
      <c r="P62" s="8">
        <v>83307</v>
      </c>
      <c r="Q62" s="8">
        <v>47913</v>
      </c>
      <c r="R62" s="8">
        <v>52273</v>
      </c>
      <c r="S62" s="8">
        <v>3394</v>
      </c>
      <c r="T62" s="8">
        <v>7030</v>
      </c>
      <c r="U62" s="8">
        <v>10961</v>
      </c>
    </row>
    <row r="63" spans="1:21" ht="18.75" customHeight="1">
      <c r="A63" s="36">
        <v>2008</v>
      </c>
      <c r="B63" s="7">
        <f>'05-01'!B64</f>
        <v>2732934</v>
      </c>
      <c r="C63" s="8">
        <f>'05-06'!C63+'05-07'!C30</f>
        <v>390</v>
      </c>
      <c r="D63" s="8"/>
      <c r="E63" s="8">
        <f>'05-06'!D63+'05-07'!E30</f>
        <v>652623</v>
      </c>
      <c r="F63" s="8">
        <f>'05-06'!E63+'05-07'!F30</f>
        <v>21112</v>
      </c>
      <c r="G63" s="8"/>
      <c r="H63" s="8">
        <f>'05-06'!G63+'05-07'!H30</f>
        <v>59728</v>
      </c>
      <c r="I63" s="8"/>
      <c r="J63" s="8">
        <f>'05-06'!H63+'05-07'!I30</f>
        <v>42821</v>
      </c>
      <c r="K63" s="8">
        <f>'05-06'!I63+'05-07'!J30</f>
        <v>41259</v>
      </c>
      <c r="L63" s="8">
        <f>'05-06'!J63+'05-07'!K30</f>
        <v>2097</v>
      </c>
      <c r="M63" s="8">
        <f>'05-06'!K63+'05-07'!L30+'05-01'!G64+76207</f>
        <v>1054018</v>
      </c>
      <c r="N63" s="8">
        <f>'05-06'!L63+'05-07'!M30</f>
        <v>65786</v>
      </c>
      <c r="O63" s="8">
        <f>'05-06'!M63+'05-07'!N30</f>
        <v>3030</v>
      </c>
      <c r="P63" s="8">
        <f>'05-06'!N63+'05-07'!O30</f>
        <v>125975</v>
      </c>
      <c r="Q63" s="8">
        <f>'05-06'!O63+'05-07'!P30+32408</f>
        <v>33447</v>
      </c>
      <c r="R63" s="8">
        <f>'05-06'!P63+'05-07'!Q30</f>
        <v>32614</v>
      </c>
      <c r="S63" s="8">
        <f>'05-06'!Q63+'05-07'!R30</f>
        <v>16766</v>
      </c>
      <c r="T63" s="8">
        <f>'05-06'!R63+'05-07'!S30</f>
        <v>14594</v>
      </c>
      <c r="U63" s="8">
        <f>'05-06'!S63+'05-07'!T30</f>
        <v>14076</v>
      </c>
    </row>
    <row r="64" spans="1:21" ht="18.75" customHeight="1">
      <c r="A64" s="36">
        <v>2009</v>
      </c>
      <c r="B64" s="7">
        <v>2067977</v>
      </c>
      <c r="C64" s="8">
        <v>1820</v>
      </c>
      <c r="D64" s="8">
        <v>710</v>
      </c>
      <c r="E64" s="8">
        <v>865701</v>
      </c>
      <c r="F64" s="8">
        <v>8399</v>
      </c>
      <c r="G64" s="8">
        <v>5916</v>
      </c>
      <c r="H64" s="8">
        <v>128509</v>
      </c>
      <c r="I64" s="8"/>
      <c r="J64" s="8">
        <v>18965</v>
      </c>
      <c r="K64" s="8">
        <v>84237</v>
      </c>
      <c r="L64" s="8">
        <v>131</v>
      </c>
      <c r="M64" s="8">
        <v>207219</v>
      </c>
      <c r="N64" s="8">
        <v>53085</v>
      </c>
      <c r="O64" s="8">
        <v>1791</v>
      </c>
      <c r="P64" s="8">
        <v>96054</v>
      </c>
      <c r="Q64" s="8">
        <v>1150</v>
      </c>
      <c r="R64" s="8">
        <v>22823</v>
      </c>
      <c r="S64" s="8">
        <v>25623</v>
      </c>
      <c r="T64" s="8">
        <v>15504</v>
      </c>
      <c r="U64" s="8">
        <v>15689</v>
      </c>
    </row>
    <row r="65" spans="1:21" ht="18.75" customHeight="1">
      <c r="A65" s="36">
        <v>2010</v>
      </c>
      <c r="B65" s="7">
        <v>2372202</v>
      </c>
      <c r="C65" s="8">
        <v>2200</v>
      </c>
      <c r="D65" s="8"/>
      <c r="E65" s="8">
        <v>928130</v>
      </c>
      <c r="F65" s="8">
        <v>12685</v>
      </c>
      <c r="G65" s="8"/>
      <c r="H65" s="8">
        <v>123328</v>
      </c>
      <c r="I65" s="8"/>
      <c r="J65" s="8">
        <v>63534</v>
      </c>
      <c r="K65" s="8">
        <v>95093</v>
      </c>
      <c r="L65" s="8">
        <v>160</v>
      </c>
      <c r="M65" s="8">
        <v>307668</v>
      </c>
      <c r="N65" s="8">
        <v>35915</v>
      </c>
      <c r="O65" s="8">
        <v>1800</v>
      </c>
      <c r="P65" s="8">
        <v>133730</v>
      </c>
      <c r="Q65" s="8"/>
      <c r="R65" s="8">
        <v>6793</v>
      </c>
      <c r="S65" s="8">
        <v>25697</v>
      </c>
      <c r="T65" s="8">
        <v>21903</v>
      </c>
      <c r="U65" s="8">
        <v>8853</v>
      </c>
    </row>
    <row r="66" spans="1:21" ht="18.75" customHeight="1">
      <c r="A66" s="36">
        <v>2011</v>
      </c>
      <c r="B66" s="7">
        <v>2055503</v>
      </c>
      <c r="C66" s="8"/>
      <c r="D66" s="8">
        <v>3505</v>
      </c>
      <c r="E66" s="8">
        <v>946633</v>
      </c>
      <c r="F66" s="8">
        <v>50708</v>
      </c>
      <c r="G66" s="8">
        <v>1554</v>
      </c>
      <c r="H66" s="8">
        <v>281987</v>
      </c>
      <c r="I66" s="8"/>
      <c r="J66" s="8">
        <v>74275</v>
      </c>
      <c r="K66" s="8">
        <v>46889</v>
      </c>
      <c r="L66" s="8"/>
      <c r="M66" s="8">
        <v>415522</v>
      </c>
      <c r="N66" s="8">
        <v>15714</v>
      </c>
      <c r="O66" s="8">
        <v>3124</v>
      </c>
      <c r="P66" s="8">
        <v>122941</v>
      </c>
      <c r="Q66" s="8"/>
      <c r="R66" s="8">
        <v>26669</v>
      </c>
      <c r="S66" s="8">
        <v>18885</v>
      </c>
      <c r="T66" s="8">
        <v>34924</v>
      </c>
      <c r="U66" s="8">
        <v>12173</v>
      </c>
    </row>
    <row r="67" spans="1:21" ht="18.75" customHeight="1">
      <c r="A67" s="36">
        <v>2012</v>
      </c>
      <c r="B67" s="7">
        <v>2682010</v>
      </c>
      <c r="C67" s="8">
        <v>754</v>
      </c>
      <c r="D67" s="8">
        <v>6310</v>
      </c>
      <c r="E67" s="8">
        <v>1157209</v>
      </c>
      <c r="F67" s="8">
        <v>87109</v>
      </c>
      <c r="G67" s="8">
        <v>15042</v>
      </c>
      <c r="H67" s="8">
        <v>247578</v>
      </c>
      <c r="I67" s="8"/>
      <c r="J67" s="8">
        <v>143614</v>
      </c>
      <c r="K67" s="8">
        <v>49792</v>
      </c>
      <c r="L67" s="8"/>
      <c r="M67" s="8">
        <v>500859</v>
      </c>
      <c r="N67" s="8">
        <v>11448</v>
      </c>
      <c r="O67" s="8">
        <v>2350</v>
      </c>
      <c r="P67" s="8">
        <v>311319</v>
      </c>
      <c r="Q67" s="8">
        <v>3480</v>
      </c>
      <c r="R67" s="8">
        <v>76125</v>
      </c>
      <c r="S67" s="8">
        <v>36324</v>
      </c>
      <c r="T67" s="8">
        <v>22662</v>
      </c>
      <c r="U67" s="8">
        <v>10035</v>
      </c>
    </row>
    <row r="68" spans="1:21" ht="18.75" customHeight="1">
      <c r="A68" s="36">
        <v>2013</v>
      </c>
      <c r="B68" s="7">
        <v>3061850</v>
      </c>
      <c r="C68" s="8">
        <v>7352</v>
      </c>
      <c r="D68" s="8">
        <v>16030</v>
      </c>
      <c r="E68" s="8">
        <v>1482244</v>
      </c>
      <c r="F68" s="8">
        <v>103156</v>
      </c>
      <c r="G68" s="8">
        <v>2060</v>
      </c>
      <c r="H68" s="8">
        <v>265146</v>
      </c>
      <c r="I68" s="8"/>
      <c r="J68" s="8">
        <v>39685</v>
      </c>
      <c r="K68" s="8">
        <v>86451</v>
      </c>
      <c r="L68" s="8">
        <v>5075</v>
      </c>
      <c r="M68" s="8">
        <v>560368</v>
      </c>
      <c r="N68" s="8">
        <v>19436</v>
      </c>
      <c r="O68" s="8">
        <v>8248</v>
      </c>
      <c r="P68" s="8">
        <v>294964</v>
      </c>
      <c r="Q68" s="8">
        <v>1</v>
      </c>
      <c r="R68" s="8">
        <v>91055</v>
      </c>
      <c r="S68" s="8">
        <v>21072</v>
      </c>
      <c r="T68" s="8">
        <v>25455</v>
      </c>
      <c r="U68" s="8">
        <v>30432</v>
      </c>
    </row>
    <row r="69" spans="1:21" ht="18.75" customHeight="1">
      <c r="A69" s="36">
        <v>2014</v>
      </c>
      <c r="B69" s="7">
        <v>3429571</v>
      </c>
      <c r="C69" s="8">
        <v>3115</v>
      </c>
      <c r="D69" s="8">
        <v>9853</v>
      </c>
      <c r="E69" s="8">
        <v>1646360</v>
      </c>
      <c r="F69" s="8">
        <v>76961</v>
      </c>
      <c r="G69" s="8">
        <v>7165</v>
      </c>
      <c r="H69" s="8">
        <v>430937</v>
      </c>
      <c r="I69" s="8"/>
      <c r="J69" s="8">
        <v>28247</v>
      </c>
      <c r="K69" s="8">
        <v>44327</v>
      </c>
      <c r="L69" s="8">
        <v>6232</v>
      </c>
      <c r="M69" s="8">
        <v>562571</v>
      </c>
      <c r="N69" s="8">
        <v>4157</v>
      </c>
      <c r="O69" s="8">
        <v>3726</v>
      </c>
      <c r="P69" s="8">
        <v>443879</v>
      </c>
      <c r="Q69" s="8">
        <v>1</v>
      </c>
      <c r="R69" s="8">
        <v>97292</v>
      </c>
      <c r="S69" s="8">
        <v>38283</v>
      </c>
      <c r="T69" s="8">
        <v>11373</v>
      </c>
      <c r="U69" s="8">
        <v>15092</v>
      </c>
    </row>
    <row r="70" spans="1:21" ht="18.75" customHeight="1">
      <c r="A70" s="36">
        <v>2015</v>
      </c>
      <c r="B70" s="7">
        <v>4257950</v>
      </c>
      <c r="C70" s="8">
        <v>4647</v>
      </c>
      <c r="D70" s="8">
        <v>14637</v>
      </c>
      <c r="E70" s="8">
        <v>1845836</v>
      </c>
      <c r="F70" s="8">
        <v>64825</v>
      </c>
      <c r="G70" s="8"/>
      <c r="H70" s="8">
        <v>477404</v>
      </c>
      <c r="I70" s="8"/>
      <c r="J70" s="8">
        <v>27406</v>
      </c>
      <c r="K70" s="8">
        <v>83638</v>
      </c>
      <c r="L70" s="8">
        <v>3457</v>
      </c>
      <c r="M70" s="8">
        <v>1088909</v>
      </c>
      <c r="N70" s="8">
        <v>3109</v>
      </c>
      <c r="O70" s="8">
        <v>2284</v>
      </c>
      <c r="P70" s="8">
        <v>442928</v>
      </c>
      <c r="Q70" s="8"/>
      <c r="R70" s="8">
        <v>129203</v>
      </c>
      <c r="S70" s="8">
        <v>39271</v>
      </c>
      <c r="T70" s="8">
        <v>20357</v>
      </c>
      <c r="U70" s="8">
        <v>10039</v>
      </c>
    </row>
    <row r="71" spans="1:21" ht="18.75" customHeight="1">
      <c r="A71" s="36">
        <v>2016</v>
      </c>
      <c r="B71" s="7">
        <v>3579457</v>
      </c>
      <c r="C71" s="8">
        <v>1960</v>
      </c>
      <c r="D71" s="8">
        <v>7353</v>
      </c>
      <c r="E71" s="8">
        <v>1079869</v>
      </c>
      <c r="F71" s="8">
        <v>70114</v>
      </c>
      <c r="G71" s="8"/>
      <c r="H71" s="8">
        <v>32504</v>
      </c>
      <c r="I71" s="8"/>
      <c r="J71" s="8">
        <v>142074</v>
      </c>
      <c r="K71" s="8">
        <v>137762</v>
      </c>
      <c r="L71" s="8">
        <v>75045</v>
      </c>
      <c r="M71" s="8">
        <v>1018673</v>
      </c>
      <c r="N71" s="8">
        <v>140354</v>
      </c>
      <c r="O71" s="8">
        <v>4840</v>
      </c>
      <c r="P71" s="8">
        <v>644438</v>
      </c>
      <c r="Q71" s="8"/>
      <c r="R71" s="8">
        <v>96832</v>
      </c>
      <c r="S71" s="8">
        <v>37580</v>
      </c>
      <c r="T71" s="8">
        <v>70861</v>
      </c>
      <c r="U71" s="8">
        <v>19198</v>
      </c>
    </row>
    <row r="72" spans="1:21" ht="18.75" customHeight="1">
      <c r="A72" s="36">
        <v>2017</v>
      </c>
      <c r="B72" s="7">
        <v>3281006</v>
      </c>
      <c r="C72" s="8">
        <v>2643</v>
      </c>
      <c r="D72" s="8"/>
      <c r="E72" s="8">
        <v>855116</v>
      </c>
      <c r="F72" s="8">
        <v>100184</v>
      </c>
      <c r="G72" s="8"/>
      <c r="H72" s="8">
        <v>128353</v>
      </c>
      <c r="I72" s="8"/>
      <c r="J72" s="8">
        <v>36620</v>
      </c>
      <c r="K72" s="8">
        <v>108994</v>
      </c>
      <c r="L72" s="8">
        <v>21713</v>
      </c>
      <c r="M72" s="8">
        <v>1121678</v>
      </c>
      <c r="N72" s="8">
        <v>84754</v>
      </c>
      <c r="O72" s="8">
        <v>600</v>
      </c>
      <c r="P72" s="8">
        <v>562342</v>
      </c>
      <c r="Q72" s="8"/>
      <c r="R72" s="8">
        <v>91776</v>
      </c>
      <c r="S72" s="8">
        <v>54294</v>
      </c>
      <c r="T72" s="8">
        <v>61208</v>
      </c>
      <c r="U72" s="8">
        <v>46691</v>
      </c>
    </row>
    <row r="73" spans="1:21" ht="18.75" customHeight="1" thickBot="1">
      <c r="A73" s="58">
        <v>2018</v>
      </c>
      <c r="B73" s="45">
        <v>2032983</v>
      </c>
      <c r="C73" s="46">
        <v>1887</v>
      </c>
      <c r="D73" s="46"/>
      <c r="E73" s="46">
        <v>538405</v>
      </c>
      <c r="F73" s="46">
        <v>70479</v>
      </c>
      <c r="G73" s="46"/>
      <c r="H73" s="46">
        <v>130799</v>
      </c>
      <c r="I73" s="46">
        <v>8370</v>
      </c>
      <c r="J73" s="46">
        <v>44089</v>
      </c>
      <c r="K73" s="46">
        <v>47971</v>
      </c>
      <c r="L73" s="46">
        <v>12757</v>
      </c>
      <c r="M73" s="46">
        <v>3943095</v>
      </c>
      <c r="N73" s="46">
        <v>69298</v>
      </c>
      <c r="O73" s="46">
        <v>241</v>
      </c>
      <c r="P73" s="46">
        <v>425057</v>
      </c>
      <c r="Q73" s="46"/>
      <c r="R73" s="46">
        <v>94470</v>
      </c>
      <c r="S73" s="46">
        <v>48285</v>
      </c>
      <c r="T73" s="46">
        <v>26318</v>
      </c>
      <c r="U73" s="46">
        <v>40937</v>
      </c>
    </row>
    <row r="74" spans="2:21" ht="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</sheetData>
  <sheetProtection/>
  <mergeCells count="1">
    <mergeCell ref="A1:U1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pane xSplit="1" ySplit="3" topLeftCell="B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9" sqref="I79"/>
    </sheetView>
  </sheetViews>
  <sheetFormatPr defaultColWidth="10.625" defaultRowHeight="14.25"/>
  <cols>
    <col min="1" max="1" width="7.625" style="1" customWidth="1"/>
    <col min="2" max="2" width="8.75390625" style="2" bestFit="1" customWidth="1"/>
    <col min="3" max="17" width="7.625" style="2" customWidth="1"/>
    <col min="18" max="19" width="7.625" style="0" customWidth="1"/>
  </cols>
  <sheetData>
    <row r="1" spans="1:19" ht="21.75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9.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0" t="s">
        <v>0</v>
      </c>
    </row>
    <row r="3" spans="1:19" s="1" customFormat="1" ht="60" customHeight="1">
      <c r="A3" s="52" t="s">
        <v>1</v>
      </c>
      <c r="B3" s="53" t="s">
        <v>4</v>
      </c>
      <c r="C3" s="53" t="s">
        <v>33</v>
      </c>
      <c r="D3" s="53" t="s">
        <v>35</v>
      </c>
      <c r="E3" s="53" t="s">
        <v>36</v>
      </c>
      <c r="F3" s="53" t="s">
        <v>37</v>
      </c>
      <c r="G3" s="54" t="s">
        <v>38</v>
      </c>
      <c r="H3" s="53" t="s">
        <v>40</v>
      </c>
      <c r="I3" s="53" t="s">
        <v>41</v>
      </c>
      <c r="J3" s="53" t="s">
        <v>42</v>
      </c>
      <c r="K3" s="53" t="s">
        <v>43</v>
      </c>
      <c r="L3" s="53" t="s">
        <v>44</v>
      </c>
      <c r="M3" s="53" t="s">
        <v>45</v>
      </c>
      <c r="N3" s="53" t="s">
        <v>46</v>
      </c>
      <c r="O3" s="53" t="s">
        <v>47</v>
      </c>
      <c r="P3" s="53" t="s">
        <v>48</v>
      </c>
      <c r="Q3" s="53" t="s">
        <v>49</v>
      </c>
      <c r="R3" s="53" t="s">
        <v>50</v>
      </c>
      <c r="S3" s="56" t="s">
        <v>51</v>
      </c>
    </row>
    <row r="4" spans="1:19" ht="18.75" customHeight="1">
      <c r="A4" s="43">
        <v>1949</v>
      </c>
      <c r="B4" s="7">
        <v>1</v>
      </c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.75" customHeight="1">
      <c r="A5" s="43">
        <v>1950</v>
      </c>
      <c r="B5" s="7">
        <v>5</v>
      </c>
      <c r="C5" s="8"/>
      <c r="D5" s="8">
        <v>1</v>
      </c>
      <c r="E5" s="8"/>
      <c r="F5" s="8"/>
      <c r="G5" s="8"/>
      <c r="H5" s="8">
        <v>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8.75" customHeight="1">
      <c r="A6" s="43">
        <v>1951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8.75" customHeight="1">
      <c r="A7" s="43">
        <v>1952</v>
      </c>
      <c r="B7" s="7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v>1</v>
      </c>
      <c r="Q7" s="8"/>
      <c r="R7" s="8"/>
      <c r="S7" s="8"/>
    </row>
    <row r="8" spans="1:19" ht="18.75" customHeight="1">
      <c r="A8" s="43">
        <v>1953</v>
      </c>
      <c r="B8" s="7">
        <v>13</v>
      </c>
      <c r="C8" s="8"/>
      <c r="D8" s="8">
        <v>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11</v>
      </c>
      <c r="Q8" s="8"/>
      <c r="R8" s="8"/>
      <c r="S8" s="8"/>
    </row>
    <row r="9" spans="1:19" ht="18.75" customHeight="1">
      <c r="A9" s="43">
        <v>1954</v>
      </c>
      <c r="B9" s="7">
        <v>39</v>
      </c>
      <c r="C9" s="8">
        <v>20</v>
      </c>
      <c r="D9" s="8">
        <v>3</v>
      </c>
      <c r="E9" s="8"/>
      <c r="F9" s="8"/>
      <c r="G9" s="8"/>
      <c r="H9" s="8">
        <v>2</v>
      </c>
      <c r="I9" s="8"/>
      <c r="J9" s="8"/>
      <c r="K9" s="8"/>
      <c r="L9" s="8"/>
      <c r="M9" s="8"/>
      <c r="N9" s="8"/>
      <c r="O9" s="8"/>
      <c r="P9" s="8">
        <v>14</v>
      </c>
      <c r="Q9" s="8"/>
      <c r="R9" s="8"/>
      <c r="S9" s="8"/>
    </row>
    <row r="10" spans="1:19" ht="18.75" customHeight="1">
      <c r="A10" s="43">
        <v>1955</v>
      </c>
      <c r="B10" s="7">
        <v>8</v>
      </c>
      <c r="C10" s="8">
        <v>2</v>
      </c>
      <c r="D10" s="8">
        <v>5</v>
      </c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8.75" customHeight="1">
      <c r="A11" s="43">
        <v>1956</v>
      </c>
      <c r="B11" s="7">
        <v>52</v>
      </c>
      <c r="C11" s="8">
        <v>3</v>
      </c>
      <c r="D11" s="8">
        <v>4</v>
      </c>
      <c r="E11" s="8"/>
      <c r="F11" s="8"/>
      <c r="G11" s="8"/>
      <c r="H11" s="8">
        <v>30</v>
      </c>
      <c r="I11" s="8"/>
      <c r="J11" s="8"/>
      <c r="K11" s="8"/>
      <c r="L11" s="8"/>
      <c r="M11" s="8"/>
      <c r="N11" s="8"/>
      <c r="O11" s="8"/>
      <c r="P11" s="8">
        <v>15</v>
      </c>
      <c r="Q11" s="8"/>
      <c r="R11" s="8"/>
      <c r="S11" s="8"/>
    </row>
    <row r="12" spans="1:19" ht="18.75" customHeight="1">
      <c r="A12" s="43">
        <v>1957</v>
      </c>
      <c r="B12" s="7">
        <v>31</v>
      </c>
      <c r="C12" s="8">
        <v>1</v>
      </c>
      <c r="D12" s="8">
        <v>2</v>
      </c>
      <c r="E12" s="8"/>
      <c r="F12" s="8"/>
      <c r="G12" s="8">
        <v>4</v>
      </c>
      <c r="H12" s="8">
        <v>7</v>
      </c>
      <c r="I12" s="8"/>
      <c r="J12" s="8"/>
      <c r="K12" s="8"/>
      <c r="L12" s="8"/>
      <c r="M12" s="8"/>
      <c r="N12" s="8"/>
      <c r="O12" s="8"/>
      <c r="P12" s="8">
        <v>17</v>
      </c>
      <c r="Q12" s="8"/>
      <c r="R12" s="8"/>
      <c r="S12" s="8"/>
    </row>
    <row r="13" spans="1:19" ht="18.75" customHeight="1">
      <c r="A13" s="43">
        <v>1958</v>
      </c>
      <c r="B13" s="7">
        <v>184</v>
      </c>
      <c r="C13" s="8">
        <v>16</v>
      </c>
      <c r="D13" s="8">
        <v>127</v>
      </c>
      <c r="E13" s="8"/>
      <c r="F13" s="8"/>
      <c r="G13" s="8">
        <v>14</v>
      </c>
      <c r="H13" s="8">
        <v>13</v>
      </c>
      <c r="I13" s="8"/>
      <c r="J13" s="8"/>
      <c r="K13" s="8"/>
      <c r="L13" s="8"/>
      <c r="M13" s="8"/>
      <c r="N13" s="8"/>
      <c r="O13" s="8"/>
      <c r="P13" s="8">
        <v>14</v>
      </c>
      <c r="Q13" s="8"/>
      <c r="R13" s="8"/>
      <c r="S13" s="8"/>
    </row>
    <row r="14" spans="1:19" ht="18.75" customHeight="1">
      <c r="A14" s="43">
        <v>1959</v>
      </c>
      <c r="B14" s="7">
        <v>131</v>
      </c>
      <c r="C14" s="8">
        <v>73</v>
      </c>
      <c r="D14" s="8">
        <v>13</v>
      </c>
      <c r="E14" s="8"/>
      <c r="F14" s="8"/>
      <c r="G14" s="8">
        <v>6</v>
      </c>
      <c r="H14" s="8">
        <v>8</v>
      </c>
      <c r="I14" s="8"/>
      <c r="J14" s="8"/>
      <c r="K14" s="8"/>
      <c r="L14" s="8"/>
      <c r="M14" s="8"/>
      <c r="N14" s="8"/>
      <c r="O14" s="8"/>
      <c r="P14" s="8">
        <v>31</v>
      </c>
      <c r="Q14" s="8"/>
      <c r="R14" s="8"/>
      <c r="S14" s="8"/>
    </row>
    <row r="15" spans="1:19" ht="18.75" customHeight="1">
      <c r="A15" s="43">
        <v>1960</v>
      </c>
      <c r="B15" s="7">
        <v>299</v>
      </c>
      <c r="C15" s="8">
        <v>87</v>
      </c>
      <c r="D15" s="8">
        <v>110</v>
      </c>
      <c r="E15" s="8"/>
      <c r="F15" s="8"/>
      <c r="G15" s="8">
        <v>9</v>
      </c>
      <c r="H15" s="8">
        <v>5</v>
      </c>
      <c r="I15" s="8"/>
      <c r="J15" s="8"/>
      <c r="K15" s="8"/>
      <c r="L15" s="8"/>
      <c r="M15" s="8"/>
      <c r="N15" s="8"/>
      <c r="O15" s="8"/>
      <c r="P15" s="8">
        <v>88</v>
      </c>
      <c r="Q15" s="8"/>
      <c r="R15" s="8"/>
      <c r="S15" s="8"/>
    </row>
    <row r="16" spans="1:19" ht="18.75" customHeight="1">
      <c r="A16" s="43">
        <v>1961</v>
      </c>
      <c r="B16" s="7">
        <v>236</v>
      </c>
      <c r="C16" s="8">
        <v>84</v>
      </c>
      <c r="D16" s="8">
        <v>83</v>
      </c>
      <c r="E16" s="8"/>
      <c r="F16" s="8"/>
      <c r="G16" s="8">
        <v>21</v>
      </c>
      <c r="H16" s="8"/>
      <c r="I16" s="8"/>
      <c r="J16" s="8"/>
      <c r="K16" s="8"/>
      <c r="L16" s="8"/>
      <c r="M16" s="8"/>
      <c r="N16" s="8"/>
      <c r="O16" s="8"/>
      <c r="P16" s="8">
        <v>48</v>
      </c>
      <c r="Q16" s="8"/>
      <c r="R16" s="8"/>
      <c r="S16" s="8"/>
    </row>
    <row r="17" spans="1:19" ht="18.75" customHeight="1">
      <c r="A17" s="43">
        <v>1962</v>
      </c>
      <c r="B17" s="7">
        <v>47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>
        <v>29</v>
      </c>
      <c r="O17" s="8"/>
      <c r="P17" s="8">
        <v>15</v>
      </c>
      <c r="Q17" s="8"/>
      <c r="R17" s="8"/>
      <c r="S17" s="8">
        <v>1</v>
      </c>
    </row>
    <row r="18" spans="1:19" ht="18.75" customHeight="1">
      <c r="A18" s="43">
        <v>1963</v>
      </c>
      <c r="B18" s="7">
        <v>37</v>
      </c>
      <c r="C18" s="8">
        <v>11</v>
      </c>
      <c r="D18" s="8">
        <v>3</v>
      </c>
      <c r="E18" s="8"/>
      <c r="F18" s="8"/>
      <c r="G18" s="8">
        <v>1</v>
      </c>
      <c r="H18" s="8"/>
      <c r="I18" s="8"/>
      <c r="J18" s="8"/>
      <c r="K18" s="8"/>
      <c r="L18" s="8"/>
      <c r="M18" s="8"/>
      <c r="N18" s="8">
        <v>22</v>
      </c>
      <c r="O18" s="8"/>
      <c r="P18" s="8"/>
      <c r="Q18" s="8"/>
      <c r="R18" s="8"/>
      <c r="S18" s="8"/>
    </row>
    <row r="19" spans="1:19" ht="18.75" customHeight="1">
      <c r="A19" s="43">
        <v>1964</v>
      </c>
      <c r="B19" s="7">
        <v>54</v>
      </c>
      <c r="C19" s="8">
        <v>18</v>
      </c>
      <c r="D19" s="8"/>
      <c r="E19" s="8"/>
      <c r="F19" s="8"/>
      <c r="G19" s="8">
        <v>1</v>
      </c>
      <c r="H19" s="8"/>
      <c r="I19" s="8"/>
      <c r="J19" s="8"/>
      <c r="K19" s="8"/>
      <c r="L19" s="8"/>
      <c r="M19" s="8"/>
      <c r="N19" s="8">
        <v>29</v>
      </c>
      <c r="O19" s="8"/>
      <c r="P19" s="8">
        <v>6</v>
      </c>
      <c r="Q19" s="8"/>
      <c r="R19" s="8"/>
      <c r="S19" s="8"/>
    </row>
    <row r="20" spans="1:19" ht="18.75" customHeight="1">
      <c r="A20" s="43">
        <v>1965</v>
      </c>
      <c r="B20" s="7">
        <v>50</v>
      </c>
      <c r="C20" s="8">
        <v>8</v>
      </c>
      <c r="D20" s="8">
        <v>21</v>
      </c>
      <c r="E20" s="8"/>
      <c r="F20" s="8"/>
      <c r="G20" s="8">
        <v>1</v>
      </c>
      <c r="H20" s="8">
        <v>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8.75" customHeight="1">
      <c r="A21" s="43">
        <v>1966</v>
      </c>
      <c r="B21" s="7">
        <v>18</v>
      </c>
      <c r="C21" s="8">
        <f>10-2</f>
        <v>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v>2</v>
      </c>
      <c r="O21" s="8"/>
      <c r="P21" s="8">
        <v>6</v>
      </c>
      <c r="Q21" s="8"/>
      <c r="R21" s="8"/>
      <c r="S21" s="8">
        <v>2</v>
      </c>
    </row>
    <row r="22" spans="1:19" ht="18.75" customHeight="1">
      <c r="A22" s="43">
        <v>1967</v>
      </c>
      <c r="B22" s="7">
        <v>82</v>
      </c>
      <c r="C22" s="8">
        <f>39-20</f>
        <v>19</v>
      </c>
      <c r="D22" s="8">
        <v>6</v>
      </c>
      <c r="E22" s="8"/>
      <c r="F22" s="8"/>
      <c r="G22" s="8">
        <v>22</v>
      </c>
      <c r="H22" s="8">
        <v>3</v>
      </c>
      <c r="I22" s="8"/>
      <c r="J22" s="8"/>
      <c r="K22" s="8"/>
      <c r="L22" s="8"/>
      <c r="M22" s="8"/>
      <c r="N22" s="8">
        <v>10</v>
      </c>
      <c r="O22" s="8"/>
      <c r="P22" s="8">
        <v>10</v>
      </c>
      <c r="Q22" s="8"/>
      <c r="R22" s="8"/>
      <c r="S22" s="8">
        <v>2</v>
      </c>
    </row>
    <row r="23" spans="1:19" ht="18.75" customHeight="1">
      <c r="A23" s="43">
        <v>1968</v>
      </c>
      <c r="B23" s="7">
        <v>139</v>
      </c>
      <c r="C23" s="8">
        <f>76-60</f>
        <v>16</v>
      </c>
      <c r="D23" s="8">
        <v>17</v>
      </c>
      <c r="E23" s="8"/>
      <c r="F23" s="8"/>
      <c r="G23" s="8">
        <v>31</v>
      </c>
      <c r="H23" s="8">
        <v>6</v>
      </c>
      <c r="I23" s="8"/>
      <c r="J23" s="8"/>
      <c r="K23" s="8"/>
      <c r="L23" s="8"/>
      <c r="M23" s="8"/>
      <c r="N23" s="8">
        <v>60</v>
      </c>
      <c r="O23" s="8"/>
      <c r="P23" s="8">
        <v>6</v>
      </c>
      <c r="Q23" s="8"/>
      <c r="R23" s="8"/>
      <c r="S23" s="8">
        <v>3</v>
      </c>
    </row>
    <row r="24" spans="1:19" ht="18.75" customHeight="1">
      <c r="A24" s="43">
        <v>1969</v>
      </c>
      <c r="B24" s="7">
        <v>262</v>
      </c>
      <c r="C24" s="8">
        <f>168-146</f>
        <v>22</v>
      </c>
      <c r="D24" s="8">
        <v>17</v>
      </c>
      <c r="E24" s="8"/>
      <c r="F24" s="8"/>
      <c r="G24" s="8">
        <v>35</v>
      </c>
      <c r="H24" s="8">
        <v>26</v>
      </c>
      <c r="I24" s="8"/>
      <c r="J24" s="8"/>
      <c r="K24" s="8"/>
      <c r="L24" s="8"/>
      <c r="M24" s="8"/>
      <c r="N24" s="8">
        <v>146</v>
      </c>
      <c r="O24" s="8"/>
      <c r="P24" s="8">
        <v>15</v>
      </c>
      <c r="Q24" s="8"/>
      <c r="R24" s="8"/>
      <c r="S24" s="8">
        <v>1</v>
      </c>
    </row>
    <row r="25" spans="1:19" ht="18.75" customHeight="1">
      <c r="A25" s="43">
        <v>1970</v>
      </c>
      <c r="B25" s="7">
        <v>456</v>
      </c>
      <c r="C25" s="8"/>
      <c r="D25" s="8">
        <v>34</v>
      </c>
      <c r="E25" s="8"/>
      <c r="F25" s="8"/>
      <c r="G25" s="8">
        <v>80</v>
      </c>
      <c r="H25" s="8">
        <v>16</v>
      </c>
      <c r="I25" s="8"/>
      <c r="J25" s="8"/>
      <c r="K25" s="8"/>
      <c r="L25" s="8"/>
      <c r="M25" s="8"/>
      <c r="N25" s="8">
        <v>321</v>
      </c>
      <c r="O25" s="8"/>
      <c r="P25" s="8">
        <v>5</v>
      </c>
      <c r="Q25" s="8"/>
      <c r="R25" s="8"/>
      <c r="S25" s="8"/>
    </row>
    <row r="26" spans="1:19" ht="18.75" customHeight="1">
      <c r="A26" s="43">
        <v>1971</v>
      </c>
      <c r="B26" s="7">
        <v>957</v>
      </c>
      <c r="C26" s="8">
        <f>766-693-6-40</f>
        <v>27</v>
      </c>
      <c r="D26" s="8">
        <v>58</v>
      </c>
      <c r="E26" s="8"/>
      <c r="F26" s="8"/>
      <c r="G26" s="8">
        <v>101</v>
      </c>
      <c r="H26" s="8">
        <v>21</v>
      </c>
      <c r="I26" s="8"/>
      <c r="J26" s="8"/>
      <c r="K26" s="8"/>
      <c r="L26" s="8"/>
      <c r="M26" s="8"/>
      <c r="N26" s="8">
        <f>693+6+40</f>
        <v>739</v>
      </c>
      <c r="O26" s="8"/>
      <c r="P26" s="8">
        <v>5</v>
      </c>
      <c r="Q26" s="8"/>
      <c r="R26" s="8"/>
      <c r="S26" s="8">
        <v>6</v>
      </c>
    </row>
    <row r="27" spans="1:19" ht="18.75" customHeight="1">
      <c r="A27" s="43">
        <v>1972</v>
      </c>
      <c r="B27" s="7">
        <v>845</v>
      </c>
      <c r="C27" s="8">
        <f>747-671-45</f>
        <v>31</v>
      </c>
      <c r="D27" s="8">
        <v>31</v>
      </c>
      <c r="E27" s="8"/>
      <c r="F27" s="8"/>
      <c r="G27" s="8">
        <v>15</v>
      </c>
      <c r="H27" s="8">
        <v>32</v>
      </c>
      <c r="I27" s="8"/>
      <c r="J27" s="8"/>
      <c r="K27" s="8"/>
      <c r="L27" s="8"/>
      <c r="M27" s="8"/>
      <c r="N27" s="8">
        <f>45+671</f>
        <v>716</v>
      </c>
      <c r="O27" s="8"/>
      <c r="P27" s="8">
        <v>12</v>
      </c>
      <c r="Q27" s="8"/>
      <c r="R27" s="8"/>
      <c r="S27" s="8">
        <v>8</v>
      </c>
    </row>
    <row r="28" spans="1:19" ht="18.75" customHeight="1">
      <c r="A28" s="43">
        <v>1973</v>
      </c>
      <c r="B28" s="7">
        <v>667</v>
      </c>
      <c r="C28" s="8">
        <f>554-526-17</f>
        <v>11</v>
      </c>
      <c r="D28" s="8">
        <v>38</v>
      </c>
      <c r="E28" s="8"/>
      <c r="F28" s="8"/>
      <c r="G28" s="8">
        <v>16</v>
      </c>
      <c r="H28" s="8">
        <v>18</v>
      </c>
      <c r="I28" s="8"/>
      <c r="J28" s="8"/>
      <c r="K28" s="8"/>
      <c r="L28" s="8"/>
      <c r="M28" s="8"/>
      <c r="N28" s="8">
        <f>17+526</f>
        <v>543</v>
      </c>
      <c r="O28" s="8"/>
      <c r="P28" s="8">
        <v>35</v>
      </c>
      <c r="Q28" s="8"/>
      <c r="R28" s="8"/>
      <c r="S28" s="8">
        <v>6</v>
      </c>
    </row>
    <row r="29" spans="1:19" ht="18.75" customHeight="1">
      <c r="A29" s="43">
        <v>1974</v>
      </c>
      <c r="B29" s="7">
        <v>268</v>
      </c>
      <c r="C29" s="8">
        <f>161-144</f>
        <v>17</v>
      </c>
      <c r="D29" s="8">
        <v>16</v>
      </c>
      <c r="E29" s="8"/>
      <c r="F29" s="8"/>
      <c r="G29" s="8">
        <v>18</v>
      </c>
      <c r="H29" s="8">
        <v>39</v>
      </c>
      <c r="I29" s="8"/>
      <c r="J29" s="8"/>
      <c r="K29" s="8"/>
      <c r="L29" s="8"/>
      <c r="M29" s="8"/>
      <c r="N29" s="8">
        <v>144</v>
      </c>
      <c r="O29" s="8"/>
      <c r="P29" s="8">
        <v>31</v>
      </c>
      <c r="Q29" s="8"/>
      <c r="R29" s="8"/>
      <c r="S29" s="8">
        <v>3</v>
      </c>
    </row>
    <row r="30" spans="1:19" ht="18.75" customHeight="1">
      <c r="A30" s="43">
        <v>1975</v>
      </c>
      <c r="B30" s="7">
        <v>309</v>
      </c>
      <c r="C30" s="8">
        <f>189-165</f>
        <v>24</v>
      </c>
      <c r="D30" s="8">
        <v>77</v>
      </c>
      <c r="E30" s="8"/>
      <c r="F30" s="8"/>
      <c r="G30" s="8">
        <v>10</v>
      </c>
      <c r="H30" s="8">
        <v>7</v>
      </c>
      <c r="I30" s="8"/>
      <c r="J30" s="8"/>
      <c r="K30" s="8"/>
      <c r="L30" s="8"/>
      <c r="M30" s="8"/>
      <c r="N30" s="8">
        <v>165</v>
      </c>
      <c r="O30" s="8"/>
      <c r="P30" s="8">
        <v>26</v>
      </c>
      <c r="Q30" s="8"/>
      <c r="R30" s="8"/>
      <c r="S30" s="8"/>
    </row>
    <row r="31" spans="1:19" ht="18.75" customHeight="1">
      <c r="A31" s="43">
        <v>1976</v>
      </c>
      <c r="B31" s="7">
        <v>506</v>
      </c>
      <c r="C31" s="8">
        <f>229-180</f>
        <v>49</v>
      </c>
      <c r="D31" s="8">
        <v>225</v>
      </c>
      <c r="E31" s="8"/>
      <c r="F31" s="8"/>
      <c r="G31" s="8">
        <v>16</v>
      </c>
      <c r="H31" s="8">
        <v>9</v>
      </c>
      <c r="I31" s="8"/>
      <c r="J31" s="8"/>
      <c r="K31" s="8"/>
      <c r="L31" s="8"/>
      <c r="M31" s="8"/>
      <c r="N31" s="8">
        <v>180</v>
      </c>
      <c r="O31" s="8"/>
      <c r="P31" s="8">
        <v>27</v>
      </c>
      <c r="Q31" s="8"/>
      <c r="R31" s="8"/>
      <c r="S31" s="8"/>
    </row>
    <row r="32" spans="1:19" ht="18.75" customHeight="1">
      <c r="A32" s="43">
        <v>1977</v>
      </c>
      <c r="B32" s="7">
        <v>916</v>
      </c>
      <c r="C32" s="8">
        <f>370-280</f>
        <v>90</v>
      </c>
      <c r="D32" s="8">
        <v>501</v>
      </c>
      <c r="E32" s="8"/>
      <c r="F32" s="8"/>
      <c r="G32" s="8">
        <v>15</v>
      </c>
      <c r="H32" s="8">
        <v>8</v>
      </c>
      <c r="I32" s="8"/>
      <c r="J32" s="8"/>
      <c r="K32" s="8"/>
      <c r="L32" s="8"/>
      <c r="M32" s="8"/>
      <c r="N32" s="8">
        <f>103+177</f>
        <v>280</v>
      </c>
      <c r="O32" s="8"/>
      <c r="P32" s="8">
        <v>17</v>
      </c>
      <c r="Q32" s="8"/>
      <c r="R32" s="8"/>
      <c r="S32" s="8">
        <v>5</v>
      </c>
    </row>
    <row r="33" spans="1:19" ht="18.75" customHeight="1">
      <c r="A33" s="43">
        <v>1978</v>
      </c>
      <c r="B33" s="7">
        <v>588</v>
      </c>
      <c r="C33" s="8">
        <v>142</v>
      </c>
      <c r="D33" s="8">
        <v>129</v>
      </c>
      <c r="E33" s="8"/>
      <c r="F33" s="8"/>
      <c r="G33" s="8">
        <v>28</v>
      </c>
      <c r="H33" s="8">
        <v>44</v>
      </c>
      <c r="I33" s="8">
        <v>8</v>
      </c>
      <c r="J33" s="8"/>
      <c r="K33" s="8"/>
      <c r="L33" s="8"/>
      <c r="M33" s="8"/>
      <c r="N33" s="8">
        <v>176</v>
      </c>
      <c r="O33" s="8"/>
      <c r="P33" s="8">
        <v>26</v>
      </c>
      <c r="Q33" s="8">
        <v>13</v>
      </c>
      <c r="R33" s="8">
        <v>1</v>
      </c>
      <c r="S33" s="8">
        <v>21</v>
      </c>
    </row>
    <row r="34" spans="1:19" ht="18.75" customHeight="1">
      <c r="A34" s="43">
        <v>1979</v>
      </c>
      <c r="B34" s="7">
        <v>877</v>
      </c>
      <c r="C34" s="8">
        <v>236</v>
      </c>
      <c r="D34" s="8">
        <v>242</v>
      </c>
      <c r="E34" s="8"/>
      <c r="F34" s="8"/>
      <c r="G34" s="8">
        <v>23</v>
      </c>
      <c r="H34" s="8">
        <v>76</v>
      </c>
      <c r="I34" s="8"/>
      <c r="J34" s="8"/>
      <c r="K34" s="8"/>
      <c r="L34" s="8"/>
      <c r="M34" s="8">
        <v>15</v>
      </c>
      <c r="N34" s="8">
        <v>66</v>
      </c>
      <c r="O34" s="8"/>
      <c r="P34" s="8">
        <v>94</v>
      </c>
      <c r="Q34" s="8">
        <v>18</v>
      </c>
      <c r="R34" s="8">
        <v>22</v>
      </c>
      <c r="S34" s="8">
        <v>85</v>
      </c>
    </row>
    <row r="35" spans="1:19" ht="18.75" customHeight="1">
      <c r="A35" s="43">
        <v>1980</v>
      </c>
      <c r="B35" s="7">
        <v>1461</v>
      </c>
      <c r="C35" s="8">
        <v>172</v>
      </c>
      <c r="D35" s="8">
        <v>708</v>
      </c>
      <c r="E35" s="8"/>
      <c r="F35" s="8"/>
      <c r="G35" s="8">
        <v>19</v>
      </c>
      <c r="H35" s="8">
        <v>193</v>
      </c>
      <c r="I35" s="8">
        <v>78</v>
      </c>
      <c r="J35" s="8">
        <v>16</v>
      </c>
      <c r="K35" s="8">
        <v>60</v>
      </c>
      <c r="L35" s="8"/>
      <c r="M35" s="8"/>
      <c r="N35" s="8">
        <v>54</v>
      </c>
      <c r="O35" s="8"/>
      <c r="P35" s="8">
        <v>74</v>
      </c>
      <c r="Q35" s="8">
        <v>29</v>
      </c>
      <c r="R35" s="8">
        <v>17</v>
      </c>
      <c r="S35" s="8">
        <v>41</v>
      </c>
    </row>
    <row r="36" spans="1:19" ht="18.75" customHeight="1">
      <c r="A36" s="43">
        <v>1981</v>
      </c>
      <c r="B36" s="7">
        <v>1415</v>
      </c>
      <c r="C36" s="8">
        <v>95</v>
      </c>
      <c r="D36" s="8">
        <v>799</v>
      </c>
      <c r="E36" s="8"/>
      <c r="F36" s="8">
        <v>28</v>
      </c>
      <c r="G36" s="8">
        <v>47</v>
      </c>
      <c r="H36" s="8">
        <v>166</v>
      </c>
      <c r="I36" s="8">
        <v>87</v>
      </c>
      <c r="J36" s="8">
        <v>47</v>
      </c>
      <c r="K36" s="8">
        <v>58</v>
      </c>
      <c r="L36" s="8"/>
      <c r="M36" s="8"/>
      <c r="N36" s="8"/>
      <c r="O36" s="8"/>
      <c r="P36" s="8">
        <v>17</v>
      </c>
      <c r="Q36" s="8">
        <v>50</v>
      </c>
      <c r="R36" s="8"/>
      <c r="S36" s="8">
        <v>21</v>
      </c>
    </row>
    <row r="37" spans="1:19" ht="18.75" customHeight="1">
      <c r="A37" s="43">
        <v>1982</v>
      </c>
      <c r="B37" s="7">
        <v>1969</v>
      </c>
      <c r="C37" s="8">
        <v>119</v>
      </c>
      <c r="D37" s="8">
        <v>1129</v>
      </c>
      <c r="E37" s="8"/>
      <c r="F37" s="8">
        <v>21</v>
      </c>
      <c r="G37" s="8">
        <v>35</v>
      </c>
      <c r="H37" s="8">
        <v>367</v>
      </c>
      <c r="I37" s="8">
        <v>10</v>
      </c>
      <c r="J37" s="8">
        <v>19</v>
      </c>
      <c r="K37" s="8">
        <v>24</v>
      </c>
      <c r="L37" s="8"/>
      <c r="M37" s="8"/>
      <c r="N37" s="8">
        <v>59</v>
      </c>
      <c r="O37" s="8">
        <v>7</v>
      </c>
      <c r="P37" s="8">
        <v>75</v>
      </c>
      <c r="Q37" s="8">
        <v>9</v>
      </c>
      <c r="R37" s="8">
        <v>43</v>
      </c>
      <c r="S37" s="8">
        <v>52</v>
      </c>
    </row>
    <row r="38" spans="1:19" ht="18.75" customHeight="1">
      <c r="A38" s="43">
        <v>1983</v>
      </c>
      <c r="B38" s="7">
        <v>2170</v>
      </c>
      <c r="C38" s="8">
        <v>63</v>
      </c>
      <c r="D38" s="8">
        <v>1121</v>
      </c>
      <c r="E38" s="8"/>
      <c r="F38" s="8">
        <v>39</v>
      </c>
      <c r="G38" s="8">
        <v>22</v>
      </c>
      <c r="H38" s="8">
        <v>346</v>
      </c>
      <c r="I38" s="8"/>
      <c r="J38" s="8"/>
      <c r="K38" s="8">
        <v>28</v>
      </c>
      <c r="L38" s="8"/>
      <c r="M38" s="8"/>
      <c r="N38" s="8">
        <v>228</v>
      </c>
      <c r="O38" s="8"/>
      <c r="P38" s="8">
        <v>74</v>
      </c>
      <c r="Q38" s="8">
        <v>42</v>
      </c>
      <c r="R38" s="8">
        <v>36</v>
      </c>
      <c r="S38" s="8">
        <v>171</v>
      </c>
    </row>
    <row r="39" spans="1:19" ht="18.75" customHeight="1">
      <c r="A39" s="43">
        <v>1984</v>
      </c>
      <c r="B39" s="7">
        <v>2070</v>
      </c>
      <c r="C39" s="8">
        <v>52</v>
      </c>
      <c r="D39" s="8">
        <v>1278</v>
      </c>
      <c r="E39" s="8"/>
      <c r="F39" s="8">
        <v>19</v>
      </c>
      <c r="G39" s="8">
        <v>101</v>
      </c>
      <c r="H39" s="8">
        <v>114</v>
      </c>
      <c r="I39" s="8"/>
      <c r="J39" s="8"/>
      <c r="K39" s="8"/>
      <c r="L39" s="8"/>
      <c r="M39" s="8"/>
      <c r="N39" s="8">
        <v>124</v>
      </c>
      <c r="O39" s="8"/>
      <c r="P39" s="8">
        <v>115</v>
      </c>
      <c r="Q39" s="8">
        <v>117</v>
      </c>
      <c r="R39" s="8"/>
      <c r="S39" s="8">
        <v>150</v>
      </c>
    </row>
    <row r="40" spans="1:19" ht="18.75" customHeight="1">
      <c r="A40" s="43">
        <v>1985</v>
      </c>
      <c r="B40" s="7">
        <v>4368</v>
      </c>
      <c r="C40" s="8">
        <v>58</v>
      </c>
      <c r="D40" s="8">
        <v>2821</v>
      </c>
      <c r="E40" s="8"/>
      <c r="F40" s="8">
        <v>50</v>
      </c>
      <c r="G40" s="8">
        <v>15</v>
      </c>
      <c r="H40" s="8">
        <v>131</v>
      </c>
      <c r="I40" s="8">
        <v>40</v>
      </c>
      <c r="J40" s="8">
        <v>18</v>
      </c>
      <c r="K40" s="8">
        <v>428</v>
      </c>
      <c r="L40" s="8"/>
      <c r="M40" s="8"/>
      <c r="N40" s="8">
        <v>114</v>
      </c>
      <c r="O40" s="8">
        <v>130</v>
      </c>
      <c r="P40" s="8">
        <v>215</v>
      </c>
      <c r="Q40" s="8">
        <v>179</v>
      </c>
      <c r="R40" s="8"/>
      <c r="S40" s="8">
        <v>169</v>
      </c>
    </row>
    <row r="41" spans="1:19" ht="18.75" customHeight="1">
      <c r="A41" s="43">
        <v>1986</v>
      </c>
      <c r="B41" s="7">
        <v>5496</v>
      </c>
      <c r="C41" s="8">
        <v>168.30970724191064</v>
      </c>
      <c r="D41" s="8">
        <v>2790.342064714946</v>
      </c>
      <c r="E41" s="8"/>
      <c r="F41" s="8"/>
      <c r="G41" s="8">
        <v>269.9306625577812</v>
      </c>
      <c r="H41" s="8">
        <v>261.462249614792</v>
      </c>
      <c r="I41" s="8"/>
      <c r="J41" s="8">
        <v>80.44992295839754</v>
      </c>
      <c r="K41" s="8">
        <v>1293.5500770416024</v>
      </c>
      <c r="L41" s="8"/>
      <c r="M41" s="8"/>
      <c r="N41" s="8">
        <v>157.72419106317412</v>
      </c>
      <c r="O41" s="8"/>
      <c r="P41" s="8">
        <v>310.15562403698</v>
      </c>
      <c r="Q41" s="8">
        <v>53.98613251155624</v>
      </c>
      <c r="R41" s="8"/>
      <c r="S41" s="8">
        <v>110.08936825885979</v>
      </c>
    </row>
    <row r="42" spans="1:19" ht="18.75" customHeight="1">
      <c r="A42" s="43">
        <v>1987</v>
      </c>
      <c r="B42" s="7">
        <v>5487</v>
      </c>
      <c r="C42" s="8">
        <v>272</v>
      </c>
      <c r="D42" s="8">
        <v>3417.35</v>
      </c>
      <c r="E42" s="8"/>
      <c r="F42" s="8"/>
      <c r="G42" s="8">
        <v>233.9</v>
      </c>
      <c r="H42" s="8">
        <v>445.61</v>
      </c>
      <c r="I42" s="8">
        <v>255</v>
      </c>
      <c r="J42" s="8">
        <v>18</v>
      </c>
      <c r="K42" s="8"/>
      <c r="L42" s="8"/>
      <c r="M42" s="8"/>
      <c r="N42" s="8">
        <v>230</v>
      </c>
      <c r="O42" s="8"/>
      <c r="P42" s="8">
        <v>381</v>
      </c>
      <c r="Q42" s="8">
        <v>75</v>
      </c>
      <c r="R42" s="8"/>
      <c r="S42" s="8">
        <v>159</v>
      </c>
    </row>
    <row r="43" spans="1:19" ht="18.75" customHeight="1">
      <c r="A43" s="43">
        <v>1988</v>
      </c>
      <c r="B43" s="7">
        <v>6849</v>
      </c>
      <c r="C43" s="8">
        <v>783.1924708377519</v>
      </c>
      <c r="D43" s="8">
        <v>3235.6622481442205</v>
      </c>
      <c r="E43" s="8"/>
      <c r="F43" s="8">
        <v>157.3647932131495</v>
      </c>
      <c r="G43" s="8">
        <v>163.41728525980912</v>
      </c>
      <c r="H43" s="8">
        <v>927.2417815482503</v>
      </c>
      <c r="I43" s="8">
        <v>858.2433722163308</v>
      </c>
      <c r="J43" s="8">
        <v>76.26139978791092</v>
      </c>
      <c r="K43" s="8"/>
      <c r="L43" s="8"/>
      <c r="M43" s="8"/>
      <c r="N43" s="8">
        <v>55.68292682926829</v>
      </c>
      <c r="O43" s="8"/>
      <c r="P43" s="8">
        <v>487.8308589607635</v>
      </c>
      <c r="Q43" s="8">
        <v>25.420466595970307</v>
      </c>
      <c r="R43" s="8"/>
      <c r="S43" s="8">
        <v>78.68239660657476</v>
      </c>
    </row>
    <row r="44" spans="1:19" ht="18.75" customHeight="1">
      <c r="A44" s="43">
        <v>1989</v>
      </c>
      <c r="B44" s="7">
        <v>3768</v>
      </c>
      <c r="C44" s="8">
        <v>195</v>
      </c>
      <c r="D44" s="8">
        <v>1628</v>
      </c>
      <c r="E44" s="8"/>
      <c r="F44" s="8">
        <v>1</v>
      </c>
      <c r="G44" s="8">
        <v>226</v>
      </c>
      <c r="H44" s="8">
        <v>402</v>
      </c>
      <c r="I44" s="8">
        <v>17</v>
      </c>
      <c r="J44" s="8">
        <v>244</v>
      </c>
      <c r="K44" s="8">
        <v>136</v>
      </c>
      <c r="L44" s="8"/>
      <c r="M44" s="8"/>
      <c r="N44" s="8">
        <v>186</v>
      </c>
      <c r="O44" s="8"/>
      <c r="P44" s="8">
        <v>420</v>
      </c>
      <c r="Q44" s="8">
        <v>89</v>
      </c>
      <c r="R44" s="8">
        <v>38</v>
      </c>
      <c r="S44" s="8">
        <v>186</v>
      </c>
    </row>
    <row r="45" spans="1:19" ht="18.75" customHeight="1">
      <c r="A45" s="43">
        <v>1990</v>
      </c>
      <c r="B45" s="7">
        <v>8181</v>
      </c>
      <c r="C45" s="8">
        <v>135.98506831948163</v>
      </c>
      <c r="D45" s="8">
        <v>3355.8349063248347</v>
      </c>
      <c r="E45" s="8"/>
      <c r="F45" s="8"/>
      <c r="G45" s="8">
        <v>3282.080292999014</v>
      </c>
      <c r="H45" s="8">
        <v>495.5388082828568</v>
      </c>
      <c r="I45" s="8"/>
      <c r="J45" s="8">
        <v>10.371742498943513</v>
      </c>
      <c r="K45" s="8">
        <v>73.75461332582054</v>
      </c>
      <c r="L45" s="8"/>
      <c r="M45" s="8">
        <v>10.371742498943513</v>
      </c>
      <c r="N45" s="8"/>
      <c r="O45" s="8"/>
      <c r="P45" s="8">
        <v>239.70249330891676</v>
      </c>
      <c r="Q45" s="8">
        <v>292.7136216368503</v>
      </c>
      <c r="R45" s="8"/>
      <c r="S45" s="8">
        <v>284.6467108043387</v>
      </c>
    </row>
    <row r="46" spans="1:19" ht="18.75" customHeight="1">
      <c r="A46" s="43">
        <v>1991</v>
      </c>
      <c r="B46" s="7">
        <v>12444</v>
      </c>
      <c r="C46" s="8">
        <v>237</v>
      </c>
      <c r="D46" s="8">
        <v>5786</v>
      </c>
      <c r="E46" s="8"/>
      <c r="F46" s="8">
        <v>123</v>
      </c>
      <c r="G46" s="8">
        <v>4340</v>
      </c>
      <c r="H46" s="8">
        <v>641</v>
      </c>
      <c r="I46" s="8"/>
      <c r="J46" s="8"/>
      <c r="K46" s="8">
        <v>167</v>
      </c>
      <c r="L46" s="8"/>
      <c r="M46" s="8"/>
      <c r="N46" s="8"/>
      <c r="O46" s="8"/>
      <c r="P46" s="8">
        <v>647</v>
      </c>
      <c r="Q46" s="8">
        <v>429</v>
      </c>
      <c r="R46" s="8"/>
      <c r="S46" s="8">
        <v>74</v>
      </c>
    </row>
    <row r="47" spans="1:19" ht="18.75" customHeight="1">
      <c r="A47" s="43">
        <v>1992</v>
      </c>
      <c r="B47" s="7">
        <v>19609</v>
      </c>
      <c r="C47" s="8">
        <v>411.2052454145478</v>
      </c>
      <c r="D47" s="8">
        <v>13433.078166961888</v>
      </c>
      <c r="E47" s="8">
        <v>411.2052454145478</v>
      </c>
      <c r="F47" s="8">
        <v>174.79024055768244</v>
      </c>
      <c r="G47" s="8">
        <v>1124.9320610250843</v>
      </c>
      <c r="H47" s="8">
        <v>1918.2108450945661</v>
      </c>
      <c r="I47" s="8">
        <v>464.98685789383467</v>
      </c>
      <c r="J47" s="8">
        <v>196.07879549740017</v>
      </c>
      <c r="K47" s="8">
        <v>233.0536540769099</v>
      </c>
      <c r="L47" s="8"/>
      <c r="M47" s="8"/>
      <c r="N47" s="8"/>
      <c r="O47" s="8"/>
      <c r="P47" s="8">
        <v>536.6956745328839</v>
      </c>
      <c r="Q47" s="8">
        <v>609.5249414319183</v>
      </c>
      <c r="R47" s="8"/>
      <c r="S47" s="8">
        <v>87.39512027884122</v>
      </c>
    </row>
    <row r="48" spans="1:19" ht="18.75" customHeight="1">
      <c r="A48" s="43">
        <v>1993</v>
      </c>
      <c r="B48" s="7">
        <v>28584</v>
      </c>
      <c r="C48" s="8">
        <v>397</v>
      </c>
      <c r="D48" s="8">
        <v>13770</v>
      </c>
      <c r="E48" s="8">
        <v>4040</v>
      </c>
      <c r="F48" s="8">
        <v>420</v>
      </c>
      <c r="G48" s="8">
        <v>3014</v>
      </c>
      <c r="H48" s="8">
        <v>2826</v>
      </c>
      <c r="I48" s="8">
        <v>1675</v>
      </c>
      <c r="J48" s="8"/>
      <c r="K48" s="8">
        <v>744</v>
      </c>
      <c r="L48" s="8"/>
      <c r="M48" s="8"/>
      <c r="N48" s="8">
        <v>1454</v>
      </c>
      <c r="O48" s="8"/>
      <c r="P48" s="8">
        <v>170</v>
      </c>
      <c r="Q48" s="8"/>
      <c r="R48" s="8"/>
      <c r="S48" s="8"/>
    </row>
    <row r="49" spans="1:19" ht="18.75" customHeight="1">
      <c r="A49" s="43">
        <v>1994</v>
      </c>
      <c r="B49" s="7">
        <v>35342</v>
      </c>
      <c r="C49" s="8">
        <v>619</v>
      </c>
      <c r="D49" s="8">
        <v>12927</v>
      </c>
      <c r="E49" s="8"/>
      <c r="F49" s="8">
        <v>616</v>
      </c>
      <c r="G49" s="8">
        <v>11524</v>
      </c>
      <c r="H49" s="8">
        <v>1696</v>
      </c>
      <c r="I49" s="8">
        <v>2900</v>
      </c>
      <c r="J49" s="8">
        <v>287</v>
      </c>
      <c r="K49" s="8">
        <v>789</v>
      </c>
      <c r="L49" s="8"/>
      <c r="M49" s="8"/>
      <c r="N49" s="8">
        <v>3236</v>
      </c>
      <c r="O49" s="8"/>
      <c r="P49" s="8">
        <v>160</v>
      </c>
      <c r="Q49" s="8">
        <v>588</v>
      </c>
      <c r="R49" s="8"/>
      <c r="S49" s="8"/>
    </row>
    <row r="50" spans="1:19" ht="18.75" customHeight="1">
      <c r="A50" s="43">
        <v>1995</v>
      </c>
      <c r="B50" s="7">
        <v>44547</v>
      </c>
      <c r="C50" s="8"/>
      <c r="D50" s="8">
        <v>14135</v>
      </c>
      <c r="E50" s="8">
        <v>4963</v>
      </c>
      <c r="F50" s="8">
        <v>1246</v>
      </c>
      <c r="G50" s="8">
        <v>9054</v>
      </c>
      <c r="H50" s="8">
        <v>1883</v>
      </c>
      <c r="I50" s="8">
        <v>1910</v>
      </c>
      <c r="J50" s="8">
        <v>1936</v>
      </c>
      <c r="K50" s="8"/>
      <c r="L50" s="8"/>
      <c r="M50" s="8"/>
      <c r="N50" s="8">
        <v>3535</v>
      </c>
      <c r="O50" s="8"/>
      <c r="P50" s="8">
        <v>2544</v>
      </c>
      <c r="Q50" s="8">
        <v>520</v>
      </c>
      <c r="R50" s="8"/>
      <c r="S50" s="8">
        <v>2821</v>
      </c>
    </row>
    <row r="51" spans="1:19" ht="18.75" customHeight="1">
      <c r="A51" s="43">
        <v>1996</v>
      </c>
      <c r="B51" s="7">
        <v>69656</v>
      </c>
      <c r="C51" s="8"/>
      <c r="D51" s="8">
        <v>28031</v>
      </c>
      <c r="E51" s="8">
        <v>4941</v>
      </c>
      <c r="F51" s="8">
        <v>200</v>
      </c>
      <c r="G51" s="8">
        <v>7002</v>
      </c>
      <c r="H51" s="8">
        <v>643</v>
      </c>
      <c r="I51" s="8">
        <v>130</v>
      </c>
      <c r="J51" s="8">
        <v>2192</v>
      </c>
      <c r="K51" s="8">
        <v>3498</v>
      </c>
      <c r="L51" s="8"/>
      <c r="M51" s="8"/>
      <c r="N51" s="8">
        <v>5116</v>
      </c>
      <c r="O51" s="8"/>
      <c r="P51" s="8">
        <v>1924</v>
      </c>
      <c r="Q51" s="8">
        <v>957</v>
      </c>
      <c r="R51" s="8"/>
      <c r="S51" s="8">
        <v>15022</v>
      </c>
    </row>
    <row r="52" spans="1:19" ht="18.75" customHeight="1">
      <c r="A52" s="43">
        <v>1997</v>
      </c>
      <c r="B52" s="7">
        <v>64415</v>
      </c>
      <c r="C52" s="8"/>
      <c r="D52" s="8">
        <v>21513</v>
      </c>
      <c r="E52" s="8">
        <v>740</v>
      </c>
      <c r="F52" s="8">
        <v>600</v>
      </c>
      <c r="G52" s="8">
        <v>4741</v>
      </c>
      <c r="H52" s="8">
        <v>703</v>
      </c>
      <c r="I52" s="8">
        <v>20423</v>
      </c>
      <c r="J52" s="8">
        <v>2070</v>
      </c>
      <c r="K52" s="8">
        <v>4000</v>
      </c>
      <c r="L52" s="8"/>
      <c r="M52" s="8"/>
      <c r="N52" s="8">
        <v>4800</v>
      </c>
      <c r="O52" s="8"/>
      <c r="P52" s="8">
        <v>1691</v>
      </c>
      <c r="Q52" s="8">
        <v>2149</v>
      </c>
      <c r="R52" s="8"/>
      <c r="S52" s="8">
        <v>985</v>
      </c>
    </row>
    <row r="53" spans="1:19" ht="18.75" customHeight="1">
      <c r="A53" s="43">
        <v>1998</v>
      </c>
      <c r="B53" s="7">
        <v>69747</v>
      </c>
      <c r="C53" s="8"/>
      <c r="D53" s="8">
        <v>19479</v>
      </c>
      <c r="E53" s="8">
        <v>711</v>
      </c>
      <c r="F53" s="8">
        <v>600</v>
      </c>
      <c r="G53" s="8">
        <v>26997</v>
      </c>
      <c r="H53" s="8">
        <v>4000</v>
      </c>
      <c r="I53" s="8">
        <v>5868</v>
      </c>
      <c r="J53" s="8">
        <v>754</v>
      </c>
      <c r="K53" s="8">
        <v>2344</v>
      </c>
      <c r="L53" s="8"/>
      <c r="M53" s="8"/>
      <c r="N53" s="8">
        <v>6381</v>
      </c>
      <c r="O53" s="8"/>
      <c r="P53" s="8">
        <v>1693</v>
      </c>
      <c r="Q53" s="8"/>
      <c r="R53" s="8"/>
      <c r="S53" s="8">
        <v>920</v>
      </c>
    </row>
    <row r="54" spans="1:19" ht="18.75" customHeight="1">
      <c r="A54" s="43">
        <v>1999</v>
      </c>
      <c r="B54" s="7">
        <v>76452</v>
      </c>
      <c r="C54" s="8">
        <v>1420</v>
      </c>
      <c r="D54" s="8">
        <v>13263</v>
      </c>
      <c r="E54" s="8">
        <v>1450</v>
      </c>
      <c r="F54" s="8"/>
      <c r="G54" s="8">
        <v>25388</v>
      </c>
      <c r="H54" s="8"/>
      <c r="I54" s="8">
        <v>3250</v>
      </c>
      <c r="J54" s="8"/>
      <c r="K54" s="8">
        <v>2360</v>
      </c>
      <c r="L54" s="8"/>
      <c r="M54" s="8"/>
      <c r="N54" s="8">
        <v>10187</v>
      </c>
      <c r="O54" s="8"/>
      <c r="P54" s="8">
        <v>5031</v>
      </c>
      <c r="Q54" s="8"/>
      <c r="R54" s="8"/>
      <c r="S54" s="8">
        <v>14103</v>
      </c>
    </row>
    <row r="55" spans="1:19" ht="18.75" customHeight="1">
      <c r="A55" s="43">
        <v>2000</v>
      </c>
      <c r="B55" s="7">
        <v>113947</v>
      </c>
      <c r="C55" s="8">
        <v>1820</v>
      </c>
      <c r="D55" s="8">
        <v>16115</v>
      </c>
      <c r="E55" s="8">
        <v>19303</v>
      </c>
      <c r="F55" s="8">
        <v>500</v>
      </c>
      <c r="G55" s="8">
        <v>14349</v>
      </c>
      <c r="H55" s="8"/>
      <c r="I55" s="8">
        <v>8537</v>
      </c>
      <c r="J55" s="8"/>
      <c r="K55" s="8">
        <v>772</v>
      </c>
      <c r="L55" s="8">
        <v>433</v>
      </c>
      <c r="M55" s="8"/>
      <c r="N55" s="8">
        <v>1503</v>
      </c>
      <c r="O55" s="8"/>
      <c r="P55" s="8">
        <v>49226</v>
      </c>
      <c r="Q55" s="8"/>
      <c r="R55" s="8"/>
      <c r="S55" s="8">
        <v>1389</v>
      </c>
    </row>
    <row r="56" spans="1:19" ht="18.75" customHeight="1">
      <c r="A56" s="43">
        <v>2001</v>
      </c>
      <c r="B56" s="7">
        <v>139114</v>
      </c>
      <c r="C56" s="8"/>
      <c r="D56" s="8">
        <v>30530</v>
      </c>
      <c r="E56" s="8">
        <v>8383</v>
      </c>
      <c r="F56" s="8"/>
      <c r="G56" s="8">
        <v>16479</v>
      </c>
      <c r="H56" s="8"/>
      <c r="I56" s="8">
        <v>11535</v>
      </c>
      <c r="J56" s="8"/>
      <c r="K56" s="8">
        <v>1360</v>
      </c>
      <c r="L56" s="8"/>
      <c r="M56" s="8"/>
      <c r="N56" s="8">
        <v>3320</v>
      </c>
      <c r="O56" s="8"/>
      <c r="P56" s="8">
        <v>64829</v>
      </c>
      <c r="Q56" s="8">
        <v>2178</v>
      </c>
      <c r="R56" s="8"/>
      <c r="S56" s="8">
        <v>500</v>
      </c>
    </row>
    <row r="57" spans="1:19" ht="18.75" customHeight="1">
      <c r="A57" s="43">
        <v>2002</v>
      </c>
      <c r="B57" s="7">
        <v>245648</v>
      </c>
      <c r="C57" s="8"/>
      <c r="D57" s="8">
        <v>55412</v>
      </c>
      <c r="E57" s="8">
        <v>5164</v>
      </c>
      <c r="F57" s="8"/>
      <c r="G57" s="8">
        <v>27177</v>
      </c>
      <c r="H57" s="8"/>
      <c r="I57" s="8"/>
      <c r="J57" s="8"/>
      <c r="K57" s="8">
        <v>547</v>
      </c>
      <c r="L57" s="8"/>
      <c r="M57" s="8"/>
      <c r="N57" s="8">
        <v>76307</v>
      </c>
      <c r="O57" s="8"/>
      <c r="P57" s="8">
        <v>57323</v>
      </c>
      <c r="Q57" s="8">
        <v>17319</v>
      </c>
      <c r="R57" s="8">
        <v>170</v>
      </c>
      <c r="S57" s="8">
        <v>6229</v>
      </c>
    </row>
    <row r="58" spans="1:19" ht="18.75" customHeight="1">
      <c r="A58" s="43">
        <v>2003</v>
      </c>
      <c r="B58" s="7">
        <v>325936</v>
      </c>
      <c r="C58" s="8"/>
      <c r="D58" s="8">
        <v>74479</v>
      </c>
      <c r="E58" s="8">
        <v>7718</v>
      </c>
      <c r="F58" s="8"/>
      <c r="G58" s="8">
        <v>13462</v>
      </c>
      <c r="H58" s="8">
        <v>3184</v>
      </c>
      <c r="I58" s="8"/>
      <c r="J58" s="8">
        <v>2226</v>
      </c>
      <c r="K58" s="8">
        <v>9688</v>
      </c>
      <c r="L58" s="8">
        <v>2703</v>
      </c>
      <c r="M58" s="8"/>
      <c r="N58" s="8">
        <v>137940</v>
      </c>
      <c r="O58" s="8"/>
      <c r="P58" s="8">
        <v>46815</v>
      </c>
      <c r="Q58" s="8">
        <v>11967</v>
      </c>
      <c r="R58" s="8">
        <v>3645</v>
      </c>
      <c r="S58" s="8">
        <v>12109</v>
      </c>
    </row>
    <row r="59" spans="1:19" ht="18.75" customHeight="1">
      <c r="A59" s="43">
        <v>2004</v>
      </c>
      <c r="B59" s="7">
        <v>319561</v>
      </c>
      <c r="C59" s="8"/>
      <c r="D59" s="8">
        <v>48940</v>
      </c>
      <c r="E59" s="8">
        <v>11513</v>
      </c>
      <c r="F59" s="8"/>
      <c r="G59" s="8">
        <v>39939</v>
      </c>
      <c r="H59" s="8">
        <v>3345</v>
      </c>
      <c r="I59" s="8">
        <v>18743</v>
      </c>
      <c r="J59" s="8">
        <v>3956</v>
      </c>
      <c r="K59" s="8">
        <v>38733</v>
      </c>
      <c r="L59" s="8">
        <v>600</v>
      </c>
      <c r="M59" s="8">
        <v>2083</v>
      </c>
      <c r="N59" s="8">
        <v>104139</v>
      </c>
      <c r="O59" s="8"/>
      <c r="P59" s="8">
        <v>6832</v>
      </c>
      <c r="Q59" s="8">
        <v>6445</v>
      </c>
      <c r="R59" s="8">
        <v>9748</v>
      </c>
      <c r="S59" s="8">
        <v>24545</v>
      </c>
    </row>
    <row r="60" spans="1:19" ht="18.75" customHeight="1">
      <c r="A60" s="43">
        <v>2005</v>
      </c>
      <c r="B60" s="7">
        <v>426562</v>
      </c>
      <c r="C60" s="8">
        <v>3460</v>
      </c>
      <c r="D60" s="8">
        <v>139514</v>
      </c>
      <c r="E60" s="8">
        <v>22608</v>
      </c>
      <c r="F60" s="8"/>
      <c r="G60" s="8">
        <v>22803</v>
      </c>
      <c r="H60" s="8">
        <v>4750</v>
      </c>
      <c r="I60" s="8">
        <v>21777</v>
      </c>
      <c r="J60" s="8">
        <v>7818</v>
      </c>
      <c r="K60" s="8">
        <v>12902</v>
      </c>
      <c r="L60" s="8">
        <v>18370</v>
      </c>
      <c r="M60" s="8">
        <v>3000</v>
      </c>
      <c r="N60" s="8">
        <v>110580</v>
      </c>
      <c r="O60" s="8"/>
      <c r="P60" s="8">
        <v>7096</v>
      </c>
      <c r="Q60" s="8">
        <v>23156</v>
      </c>
      <c r="R60" s="8"/>
      <c r="S60" s="8">
        <v>28728</v>
      </c>
    </row>
    <row r="61" spans="1:19" ht="18.75" customHeight="1">
      <c r="A61" s="43">
        <v>2006</v>
      </c>
      <c r="B61" s="7">
        <v>845042</v>
      </c>
      <c r="C61" s="8">
        <v>4808</v>
      </c>
      <c r="D61" s="8">
        <v>415887</v>
      </c>
      <c r="E61" s="8">
        <v>23224</v>
      </c>
      <c r="F61" s="8"/>
      <c r="G61" s="8">
        <v>33412</v>
      </c>
      <c r="H61" s="8">
        <v>14180</v>
      </c>
      <c r="I61" s="8">
        <v>92032</v>
      </c>
      <c r="J61" s="8"/>
      <c r="K61" s="8">
        <v>41054</v>
      </c>
      <c r="L61" s="8">
        <v>29989</v>
      </c>
      <c r="M61" s="8"/>
      <c r="N61" s="8">
        <v>108107</v>
      </c>
      <c r="O61" s="8"/>
      <c r="P61" s="8">
        <v>23744</v>
      </c>
      <c r="Q61" s="8">
        <v>40947</v>
      </c>
      <c r="R61" s="8">
        <v>4282</v>
      </c>
      <c r="S61" s="8">
        <v>13376</v>
      </c>
    </row>
    <row r="62" spans="1:19" ht="18.75" customHeight="1">
      <c r="A62" s="43">
        <v>2007</v>
      </c>
      <c r="B62" s="7">
        <v>1039645</v>
      </c>
      <c r="C62" s="8"/>
      <c r="D62" s="8">
        <v>640639</v>
      </c>
      <c r="E62" s="8">
        <v>17727</v>
      </c>
      <c r="F62" s="8">
        <v>650</v>
      </c>
      <c r="G62" s="8">
        <v>27025</v>
      </c>
      <c r="H62" s="8">
        <v>5353</v>
      </c>
      <c r="I62" s="8">
        <v>63458</v>
      </c>
      <c r="J62" s="8">
        <v>1880</v>
      </c>
      <c r="K62" s="8">
        <v>80825</v>
      </c>
      <c r="L62" s="8">
        <v>50546</v>
      </c>
      <c r="M62" s="8"/>
      <c r="N62" s="8">
        <v>77081</v>
      </c>
      <c r="O62" s="8">
        <v>3908</v>
      </c>
      <c r="P62" s="8">
        <v>52273</v>
      </c>
      <c r="Q62" s="8">
        <v>3129</v>
      </c>
      <c r="R62" s="8">
        <v>4810</v>
      </c>
      <c r="S62" s="8">
        <v>10341</v>
      </c>
    </row>
    <row r="63" spans="1:19" ht="18.75" customHeight="1">
      <c r="A63" s="43">
        <v>2008</v>
      </c>
      <c r="B63" s="7">
        <v>1077414</v>
      </c>
      <c r="C63" s="8"/>
      <c r="D63" s="8">
        <v>650406</v>
      </c>
      <c r="E63" s="8">
        <v>21112</v>
      </c>
      <c r="F63" s="8"/>
      <c r="G63" s="8">
        <v>51079</v>
      </c>
      <c r="H63" s="8">
        <v>27217</v>
      </c>
      <c r="I63" s="8">
        <v>29319</v>
      </c>
      <c r="J63" s="8">
        <v>2097</v>
      </c>
      <c r="K63" s="8">
        <v>77559</v>
      </c>
      <c r="L63" s="8">
        <v>65786</v>
      </c>
      <c r="M63" s="8">
        <v>3030</v>
      </c>
      <c r="N63" s="8">
        <v>87359</v>
      </c>
      <c r="O63" s="8"/>
      <c r="P63" s="8">
        <v>29771</v>
      </c>
      <c r="Q63" s="8">
        <v>14207</v>
      </c>
      <c r="R63" s="8">
        <v>11083</v>
      </c>
      <c r="S63" s="8">
        <v>7389</v>
      </c>
    </row>
    <row r="64" spans="1:19" ht="18.75" customHeight="1">
      <c r="A64" s="43">
        <v>2009</v>
      </c>
      <c r="B64" s="7">
        <v>916544</v>
      </c>
      <c r="C64" s="8"/>
      <c r="D64" s="8">
        <v>499410</v>
      </c>
      <c r="E64" s="8">
        <v>3069</v>
      </c>
      <c r="F64" s="8"/>
      <c r="G64" s="8">
        <v>110817</v>
      </c>
      <c r="H64" s="8">
        <v>13519</v>
      </c>
      <c r="I64" s="8">
        <v>53564</v>
      </c>
      <c r="J64" s="8">
        <v>131</v>
      </c>
      <c r="K64" s="8">
        <v>51236</v>
      </c>
      <c r="L64" s="8">
        <v>53085</v>
      </c>
      <c r="M64" s="8">
        <v>1791</v>
      </c>
      <c r="N64" s="8">
        <v>76084</v>
      </c>
      <c r="O64" s="8">
        <v>490</v>
      </c>
      <c r="P64" s="8">
        <v>13806</v>
      </c>
      <c r="Q64" s="8">
        <v>21283</v>
      </c>
      <c r="R64" s="8">
        <v>9330</v>
      </c>
      <c r="S64" s="8">
        <v>8929</v>
      </c>
    </row>
    <row r="65" spans="1:19" ht="18.75" customHeight="1">
      <c r="A65" s="43">
        <v>2010</v>
      </c>
      <c r="B65" s="7">
        <v>1106732</v>
      </c>
      <c r="C65" s="8"/>
      <c r="D65" s="8">
        <v>516502</v>
      </c>
      <c r="E65" s="8">
        <v>8221</v>
      </c>
      <c r="F65" s="8"/>
      <c r="G65" s="8">
        <v>99413</v>
      </c>
      <c r="H65" s="8">
        <v>62892</v>
      </c>
      <c r="I65" s="8">
        <v>84693</v>
      </c>
      <c r="J65" s="8">
        <v>160</v>
      </c>
      <c r="K65" s="8">
        <v>125244</v>
      </c>
      <c r="L65" s="8">
        <v>35915</v>
      </c>
      <c r="M65" s="8">
        <v>1800</v>
      </c>
      <c r="N65" s="8">
        <v>120219</v>
      </c>
      <c r="O65" s="8"/>
      <c r="P65" s="8">
        <v>6793</v>
      </c>
      <c r="Q65" s="8">
        <v>25582</v>
      </c>
      <c r="R65" s="8">
        <v>12853</v>
      </c>
      <c r="S65" s="8">
        <v>4702</v>
      </c>
    </row>
    <row r="66" spans="1:19" ht="18.75" customHeight="1">
      <c r="A66" s="43">
        <v>2011</v>
      </c>
      <c r="B66" s="7">
        <v>1278776</v>
      </c>
      <c r="C66" s="8"/>
      <c r="D66" s="8">
        <v>450451</v>
      </c>
      <c r="E66" s="8">
        <v>44797</v>
      </c>
      <c r="F66" s="8"/>
      <c r="G66" s="8">
        <v>275174</v>
      </c>
      <c r="H66" s="8">
        <v>69660</v>
      </c>
      <c r="I66" s="8">
        <v>41096</v>
      </c>
      <c r="J66" s="8"/>
      <c r="K66" s="8">
        <v>234303</v>
      </c>
      <c r="L66" s="8">
        <v>15714</v>
      </c>
      <c r="M66" s="8">
        <v>3124</v>
      </c>
      <c r="N66" s="8">
        <v>93098</v>
      </c>
      <c r="O66" s="8"/>
      <c r="P66" s="8">
        <v>17198</v>
      </c>
      <c r="Q66" s="8">
        <v>14130</v>
      </c>
      <c r="R66" s="8">
        <v>13303</v>
      </c>
      <c r="S66" s="8">
        <v>6728</v>
      </c>
    </row>
    <row r="67" spans="1:19" ht="18.75" customHeight="1">
      <c r="A67" s="43">
        <v>2012</v>
      </c>
      <c r="B67" s="7">
        <v>1354520</v>
      </c>
      <c r="C67" s="8"/>
      <c r="D67" s="8">
        <v>494684</v>
      </c>
      <c r="E67" s="8">
        <v>77488</v>
      </c>
      <c r="F67" s="8"/>
      <c r="G67" s="8">
        <v>67724</v>
      </c>
      <c r="H67" s="8">
        <v>48106</v>
      </c>
      <c r="I67" s="8"/>
      <c r="J67" s="8"/>
      <c r="K67" s="8">
        <v>247689</v>
      </c>
      <c r="L67" s="8">
        <v>11448</v>
      </c>
      <c r="M67" s="8">
        <v>2350</v>
      </c>
      <c r="N67" s="8">
        <v>251347</v>
      </c>
      <c r="O67" s="8">
        <v>3480</v>
      </c>
      <c r="P67" s="8">
        <v>53679</v>
      </c>
      <c r="Q67" s="8">
        <v>20213</v>
      </c>
      <c r="R67" s="8">
        <v>16589</v>
      </c>
      <c r="S67" s="8">
        <v>3003</v>
      </c>
    </row>
    <row r="68" spans="1:19" ht="18.75" customHeight="1">
      <c r="A68" s="43">
        <v>2013</v>
      </c>
      <c r="B68" s="7">
        <v>1565726</v>
      </c>
      <c r="C68" s="8"/>
      <c r="D68" s="8">
        <v>659961</v>
      </c>
      <c r="E68" s="8">
        <v>85555</v>
      </c>
      <c r="F68" s="8"/>
      <c r="G68" s="8">
        <v>39273</v>
      </c>
      <c r="H68" s="8">
        <v>8947</v>
      </c>
      <c r="I68" s="8">
        <v>82618</v>
      </c>
      <c r="J68" s="8">
        <v>3430</v>
      </c>
      <c r="K68" s="8">
        <v>289246</v>
      </c>
      <c r="L68" s="8">
        <v>19436</v>
      </c>
      <c r="M68" s="8">
        <v>8248</v>
      </c>
      <c r="N68" s="8">
        <v>251454</v>
      </c>
      <c r="O68" s="8"/>
      <c r="P68" s="8">
        <v>64075</v>
      </c>
      <c r="Q68" s="8">
        <v>17282</v>
      </c>
      <c r="R68" s="8">
        <v>11741</v>
      </c>
      <c r="S68" s="8">
        <v>20810</v>
      </c>
    </row>
    <row r="69" spans="1:19" ht="18.75" customHeight="1">
      <c r="A69" s="43">
        <v>2014</v>
      </c>
      <c r="B69" s="7">
        <v>1894082</v>
      </c>
      <c r="C69" s="8"/>
      <c r="D69" s="8">
        <v>709521</v>
      </c>
      <c r="E69" s="8">
        <v>38107</v>
      </c>
      <c r="F69" s="8"/>
      <c r="G69" s="8">
        <v>398597</v>
      </c>
      <c r="H69" s="8">
        <v>17914</v>
      </c>
      <c r="I69" s="8">
        <v>28505</v>
      </c>
      <c r="J69" s="8">
        <v>1670</v>
      </c>
      <c r="K69" s="8">
        <v>247599</v>
      </c>
      <c r="L69" s="8">
        <v>2725</v>
      </c>
      <c r="M69" s="8">
        <v>2875</v>
      </c>
      <c r="N69" s="8">
        <v>348105</v>
      </c>
      <c r="O69" s="8"/>
      <c r="P69" s="8">
        <v>51058</v>
      </c>
      <c r="Q69" s="8">
        <v>28382</v>
      </c>
      <c r="R69" s="8">
        <v>7281</v>
      </c>
      <c r="S69" s="8">
        <v>3352</v>
      </c>
    </row>
    <row r="70" spans="1:19" ht="18.75" customHeight="1" thickBot="1">
      <c r="A70" s="55">
        <v>2015</v>
      </c>
      <c r="B70" s="10">
        <v>2256944</v>
      </c>
      <c r="C70" s="11"/>
      <c r="D70" s="11">
        <v>845161</v>
      </c>
      <c r="E70" s="11">
        <v>34887</v>
      </c>
      <c r="F70" s="11"/>
      <c r="G70" s="11">
        <v>426063</v>
      </c>
      <c r="H70" s="11">
        <v>13991</v>
      </c>
      <c r="I70" s="11">
        <v>80021</v>
      </c>
      <c r="J70" s="11"/>
      <c r="K70" s="11">
        <v>421941</v>
      </c>
      <c r="L70" s="11">
        <v>1102</v>
      </c>
      <c r="M70" s="11">
        <v>2283</v>
      </c>
      <c r="N70" s="11">
        <v>318678</v>
      </c>
      <c r="O70" s="11"/>
      <c r="P70" s="11">
        <v>82420</v>
      </c>
      <c r="Q70" s="11">
        <v>23752</v>
      </c>
      <c r="R70" s="11">
        <v>6644</v>
      </c>
      <c r="S70" s="11">
        <v>1</v>
      </c>
    </row>
    <row r="71" ht="15">
      <c r="A71" s="99" t="s">
        <v>160</v>
      </c>
    </row>
  </sheetData>
  <sheetProtection/>
  <mergeCells count="1">
    <mergeCell ref="A1:S1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28">
      <selection activeCell="K43" sqref="K43"/>
    </sheetView>
  </sheetViews>
  <sheetFormatPr defaultColWidth="10.625" defaultRowHeight="14.25"/>
  <cols>
    <col min="1" max="1" width="7.625" style="1" customWidth="1"/>
    <col min="2" max="2" width="9.50390625" style="0" bestFit="1" customWidth="1"/>
    <col min="3" max="19" width="7.625" style="0" customWidth="1"/>
    <col min="20" max="20" width="7.625" style="41" customWidth="1"/>
    <col min="21" max="21" width="5.25390625" style="0" hidden="1" customWidth="1"/>
  </cols>
  <sheetData>
    <row r="1" spans="1:21" ht="21.7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47"/>
    </row>
    <row r="2" spans="1:21" ht="19.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8" t="s">
        <v>0</v>
      </c>
      <c r="U2" s="3"/>
    </row>
    <row r="3" spans="1:21" s="1" customFormat="1" ht="60" customHeight="1">
      <c r="A3" s="5" t="s">
        <v>1</v>
      </c>
      <c r="B3" s="6" t="s">
        <v>4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40</v>
      </c>
      <c r="J3" s="6" t="s">
        <v>41</v>
      </c>
      <c r="K3" s="6" t="s">
        <v>42</v>
      </c>
      <c r="L3" s="6" t="s">
        <v>43</v>
      </c>
      <c r="M3" s="6" t="s">
        <v>44</v>
      </c>
      <c r="N3" s="6" t="s">
        <v>45</v>
      </c>
      <c r="O3" s="6" t="s">
        <v>46</v>
      </c>
      <c r="P3" s="6" t="s">
        <v>47</v>
      </c>
      <c r="Q3" s="6" t="s">
        <v>48</v>
      </c>
      <c r="R3" s="6" t="s">
        <v>49</v>
      </c>
      <c r="S3" s="6" t="s">
        <v>50</v>
      </c>
      <c r="T3" s="38" t="s">
        <v>51</v>
      </c>
      <c r="U3" s="49"/>
    </row>
    <row r="4" spans="1:21" ht="21.75" customHeight="1">
      <c r="A4" s="42">
        <v>1982</v>
      </c>
      <c r="B4" s="35">
        <v>5537</v>
      </c>
      <c r="C4" s="8">
        <v>1436</v>
      </c>
      <c r="D4" s="8"/>
      <c r="E4" s="8">
        <v>3057</v>
      </c>
      <c r="F4" s="8"/>
      <c r="G4" s="8"/>
      <c r="H4" s="8"/>
      <c r="I4" s="8"/>
      <c r="J4" s="8"/>
      <c r="K4" s="8"/>
      <c r="L4" s="8">
        <v>476</v>
      </c>
      <c r="M4" s="8"/>
      <c r="N4" s="8"/>
      <c r="O4" s="8"/>
      <c r="P4" s="8"/>
      <c r="Q4" s="8">
        <v>568</v>
      </c>
      <c r="R4" s="8"/>
      <c r="S4" s="8"/>
      <c r="T4" s="8"/>
      <c r="U4" s="50"/>
    </row>
    <row r="5" spans="1:21" ht="21.75" customHeight="1">
      <c r="A5" s="43">
        <v>1983</v>
      </c>
      <c r="B5" s="7">
        <v>5269</v>
      </c>
      <c r="C5" s="8">
        <v>811</v>
      </c>
      <c r="D5" s="8"/>
      <c r="E5" s="8">
        <v>3168</v>
      </c>
      <c r="F5" s="8"/>
      <c r="G5" s="8"/>
      <c r="H5" s="8"/>
      <c r="I5" s="8"/>
      <c r="J5" s="8"/>
      <c r="K5" s="8"/>
      <c r="L5" s="8">
        <v>662</v>
      </c>
      <c r="M5" s="8"/>
      <c r="N5" s="8"/>
      <c r="O5" s="8"/>
      <c r="P5" s="8"/>
      <c r="Q5" s="8">
        <v>246</v>
      </c>
      <c r="R5" s="8"/>
      <c r="S5" s="8"/>
      <c r="T5" s="8"/>
      <c r="U5" s="50">
        <v>382</v>
      </c>
    </row>
    <row r="6" spans="1:21" ht="21.75" customHeight="1">
      <c r="A6" s="43">
        <v>1984</v>
      </c>
      <c r="B6" s="7">
        <v>8234</v>
      </c>
      <c r="C6" s="8">
        <v>581</v>
      </c>
      <c r="D6" s="8"/>
      <c r="E6" s="8">
        <v>5983</v>
      </c>
      <c r="F6" s="8"/>
      <c r="G6" s="8"/>
      <c r="H6" s="8"/>
      <c r="I6" s="8"/>
      <c r="J6" s="8"/>
      <c r="K6" s="8"/>
      <c r="L6" s="8">
        <v>248</v>
      </c>
      <c r="M6" s="8"/>
      <c r="N6" s="8"/>
      <c r="O6" s="8"/>
      <c r="P6" s="8"/>
      <c r="Q6" s="8">
        <v>862</v>
      </c>
      <c r="R6" s="8"/>
      <c r="S6" s="8"/>
      <c r="T6" s="8"/>
      <c r="U6" s="50">
        <v>560</v>
      </c>
    </row>
    <row r="7" spans="1:21" ht="21.75" customHeight="1">
      <c r="A7" s="43">
        <v>1985</v>
      </c>
      <c r="B7" s="7">
        <v>15034</v>
      </c>
      <c r="C7" s="8">
        <v>458</v>
      </c>
      <c r="D7" s="8"/>
      <c r="E7" s="8">
        <v>12864</v>
      </c>
      <c r="F7" s="8"/>
      <c r="G7" s="8"/>
      <c r="H7" s="8">
        <v>100</v>
      </c>
      <c r="I7" s="8"/>
      <c r="J7" s="8"/>
      <c r="K7" s="8"/>
      <c r="L7" s="8">
        <v>177</v>
      </c>
      <c r="M7" s="8"/>
      <c r="N7" s="8"/>
      <c r="O7" s="8"/>
      <c r="P7" s="8"/>
      <c r="Q7" s="8">
        <v>773</v>
      </c>
      <c r="R7" s="8"/>
      <c r="S7" s="8"/>
      <c r="T7" s="8"/>
      <c r="U7" s="50">
        <v>662</v>
      </c>
    </row>
    <row r="8" spans="1:21" ht="21.75" customHeight="1">
      <c r="A8" s="43">
        <v>1986</v>
      </c>
      <c r="B8" s="7">
        <v>14448</v>
      </c>
      <c r="C8" s="8">
        <v>569</v>
      </c>
      <c r="D8" s="8"/>
      <c r="E8" s="8">
        <v>10734</v>
      </c>
      <c r="F8" s="8"/>
      <c r="G8" s="8"/>
      <c r="H8" s="8">
        <v>891</v>
      </c>
      <c r="I8" s="8"/>
      <c r="J8" s="8"/>
      <c r="K8" s="8"/>
      <c r="L8" s="8">
        <v>385</v>
      </c>
      <c r="M8" s="8"/>
      <c r="N8" s="8"/>
      <c r="O8" s="8"/>
      <c r="P8" s="8"/>
      <c r="Q8" s="8">
        <v>1193</v>
      </c>
      <c r="R8" s="8"/>
      <c r="S8" s="8"/>
      <c r="T8" s="8"/>
      <c r="U8" s="50">
        <v>676</v>
      </c>
    </row>
    <row r="9" spans="1:21" ht="21.75" customHeight="1">
      <c r="A9" s="43">
        <v>1987</v>
      </c>
      <c r="B9" s="7">
        <v>19390</v>
      </c>
      <c r="C9" s="8">
        <v>997</v>
      </c>
      <c r="D9" s="8"/>
      <c r="E9" s="8">
        <v>13997</v>
      </c>
      <c r="F9" s="8"/>
      <c r="G9" s="8"/>
      <c r="H9" s="8">
        <v>1885</v>
      </c>
      <c r="I9" s="8"/>
      <c r="J9" s="8"/>
      <c r="K9" s="8"/>
      <c r="L9" s="8">
        <v>348</v>
      </c>
      <c r="M9" s="8"/>
      <c r="N9" s="8"/>
      <c r="O9" s="8"/>
      <c r="P9" s="8"/>
      <c r="Q9" s="8">
        <v>1475</v>
      </c>
      <c r="R9" s="8"/>
      <c r="S9" s="8"/>
      <c r="T9" s="8"/>
      <c r="U9" s="50">
        <v>688</v>
      </c>
    </row>
    <row r="10" spans="1:21" ht="21.75" customHeight="1">
      <c r="A10" s="43">
        <v>1988</v>
      </c>
      <c r="B10" s="7">
        <v>21888</v>
      </c>
      <c r="C10" s="8">
        <v>1149</v>
      </c>
      <c r="D10" s="8"/>
      <c r="E10" s="8">
        <v>16576</v>
      </c>
      <c r="F10" s="8"/>
      <c r="G10" s="8"/>
      <c r="H10" s="8">
        <v>1274</v>
      </c>
      <c r="I10" s="8"/>
      <c r="J10" s="8"/>
      <c r="K10" s="8"/>
      <c r="L10" s="8">
        <v>370</v>
      </c>
      <c r="M10" s="8"/>
      <c r="N10" s="8"/>
      <c r="O10" s="8"/>
      <c r="P10" s="8"/>
      <c r="Q10" s="8">
        <v>1514</v>
      </c>
      <c r="R10" s="8"/>
      <c r="S10" s="8"/>
      <c r="T10" s="8"/>
      <c r="U10" s="50">
        <v>1005</v>
      </c>
    </row>
    <row r="11" spans="1:21" ht="21.75" customHeight="1">
      <c r="A11" s="43">
        <v>1989</v>
      </c>
      <c r="B11" s="7">
        <v>16985</v>
      </c>
      <c r="C11" s="8">
        <v>1080</v>
      </c>
      <c r="D11" s="8"/>
      <c r="E11" s="8">
        <v>12935</v>
      </c>
      <c r="F11" s="8"/>
      <c r="G11" s="8"/>
      <c r="H11" s="8">
        <v>720</v>
      </c>
      <c r="I11" s="8">
        <v>196</v>
      </c>
      <c r="J11" s="8"/>
      <c r="K11" s="8"/>
      <c r="L11" s="8">
        <v>474</v>
      </c>
      <c r="M11" s="8"/>
      <c r="N11" s="8"/>
      <c r="O11" s="8"/>
      <c r="P11" s="8"/>
      <c r="Q11" s="8">
        <v>1160</v>
      </c>
      <c r="R11" s="8"/>
      <c r="S11" s="8"/>
      <c r="T11" s="8"/>
      <c r="U11" s="50">
        <v>420</v>
      </c>
    </row>
    <row r="12" spans="1:21" ht="21.75" customHeight="1">
      <c r="A12" s="43">
        <v>1990</v>
      </c>
      <c r="B12" s="7">
        <v>18333</v>
      </c>
      <c r="C12" s="8">
        <v>1363</v>
      </c>
      <c r="D12" s="8"/>
      <c r="E12" s="8">
        <v>12128</v>
      </c>
      <c r="F12" s="8"/>
      <c r="G12" s="8"/>
      <c r="H12" s="8">
        <v>921</v>
      </c>
      <c r="I12" s="8"/>
      <c r="J12" s="8"/>
      <c r="K12" s="8"/>
      <c r="L12" s="8">
        <v>432</v>
      </c>
      <c r="M12" s="8"/>
      <c r="N12" s="8"/>
      <c r="O12" s="8"/>
      <c r="P12" s="8"/>
      <c r="Q12" s="8">
        <v>1326</v>
      </c>
      <c r="R12" s="8"/>
      <c r="S12" s="8"/>
      <c r="T12" s="8"/>
      <c r="U12" s="50">
        <v>2163</v>
      </c>
    </row>
    <row r="13" spans="1:21" ht="21.75" customHeight="1">
      <c r="A13" s="43">
        <v>1991</v>
      </c>
      <c r="B13" s="7">
        <v>27854</v>
      </c>
      <c r="C13" s="8">
        <v>1360</v>
      </c>
      <c r="D13" s="8"/>
      <c r="E13" s="8">
        <v>21195</v>
      </c>
      <c r="F13" s="8"/>
      <c r="G13" s="8"/>
      <c r="H13" s="8">
        <v>1434</v>
      </c>
      <c r="I13" s="8">
        <v>461</v>
      </c>
      <c r="J13" s="8"/>
      <c r="K13" s="8"/>
      <c r="L13" s="8">
        <v>356</v>
      </c>
      <c r="M13" s="8"/>
      <c r="N13" s="8"/>
      <c r="O13" s="8"/>
      <c r="P13" s="8"/>
      <c r="Q13" s="8">
        <v>2352</v>
      </c>
      <c r="R13" s="8"/>
      <c r="S13" s="8"/>
      <c r="T13" s="8"/>
      <c r="U13" s="50">
        <v>696</v>
      </c>
    </row>
    <row r="14" spans="1:21" ht="21.75" customHeight="1">
      <c r="A14" s="43">
        <v>1992</v>
      </c>
      <c r="B14" s="7">
        <v>36993</v>
      </c>
      <c r="C14" s="8">
        <v>572</v>
      </c>
      <c r="D14" s="8">
        <v>143</v>
      </c>
      <c r="E14" s="8">
        <v>27881</v>
      </c>
      <c r="F14" s="8">
        <v>445</v>
      </c>
      <c r="G14" s="8">
        <v>528</v>
      </c>
      <c r="H14" s="8">
        <v>565</v>
      </c>
      <c r="I14" s="8">
        <v>4028</v>
      </c>
      <c r="J14" s="8"/>
      <c r="K14" s="8">
        <v>39</v>
      </c>
      <c r="L14" s="8">
        <v>440</v>
      </c>
      <c r="M14" s="8"/>
      <c r="N14" s="8"/>
      <c r="O14" s="8">
        <v>39</v>
      </c>
      <c r="P14" s="8"/>
      <c r="Q14" s="8">
        <v>695</v>
      </c>
      <c r="R14" s="8">
        <v>291</v>
      </c>
      <c r="S14" s="8"/>
      <c r="T14" s="8">
        <v>409</v>
      </c>
      <c r="U14" s="50">
        <v>918</v>
      </c>
    </row>
    <row r="15" spans="1:21" ht="21.75" customHeight="1">
      <c r="A15" s="43">
        <v>1993</v>
      </c>
      <c r="B15" s="7">
        <v>79103</v>
      </c>
      <c r="C15" s="8">
        <v>2240</v>
      </c>
      <c r="D15" s="8"/>
      <c r="E15" s="8">
        <v>62466</v>
      </c>
      <c r="F15" s="8">
        <v>1042</v>
      </c>
      <c r="G15" s="8">
        <v>175</v>
      </c>
      <c r="H15" s="8">
        <v>2211</v>
      </c>
      <c r="I15" s="8">
        <v>827</v>
      </c>
      <c r="J15" s="8">
        <v>928</v>
      </c>
      <c r="K15" s="8"/>
      <c r="L15" s="8">
        <v>2113</v>
      </c>
      <c r="M15" s="8"/>
      <c r="N15" s="8">
        <v>13</v>
      </c>
      <c r="O15" s="8">
        <v>95</v>
      </c>
      <c r="P15" s="8"/>
      <c r="Q15" s="8">
        <v>577</v>
      </c>
      <c r="R15" s="8">
        <v>1221</v>
      </c>
      <c r="S15" s="8"/>
      <c r="T15" s="8">
        <v>1495</v>
      </c>
      <c r="U15" s="50">
        <v>3700</v>
      </c>
    </row>
    <row r="16" spans="1:21" ht="21.75" customHeight="1">
      <c r="A16" s="43">
        <v>1994</v>
      </c>
      <c r="B16" s="7">
        <v>93740</v>
      </c>
      <c r="C16" s="8">
        <v>1652</v>
      </c>
      <c r="D16" s="8">
        <v>69</v>
      </c>
      <c r="E16" s="8">
        <v>63157</v>
      </c>
      <c r="F16" s="8">
        <v>3693</v>
      </c>
      <c r="G16" s="8">
        <v>774</v>
      </c>
      <c r="H16" s="8">
        <v>1288</v>
      </c>
      <c r="I16" s="8">
        <v>1454</v>
      </c>
      <c r="J16" s="8">
        <v>2669</v>
      </c>
      <c r="K16" s="8"/>
      <c r="L16" s="8">
        <v>1627</v>
      </c>
      <c r="M16" s="8"/>
      <c r="N16" s="8">
        <v>115</v>
      </c>
      <c r="O16" s="8"/>
      <c r="P16" s="8"/>
      <c r="Q16" s="8">
        <v>2536</v>
      </c>
      <c r="R16" s="8">
        <v>524</v>
      </c>
      <c r="S16" s="8"/>
      <c r="T16" s="8">
        <v>3150</v>
      </c>
      <c r="U16" s="50">
        <v>11032</v>
      </c>
    </row>
    <row r="17" spans="1:21" ht="21.75" customHeight="1">
      <c r="A17" s="43">
        <v>1995</v>
      </c>
      <c r="B17" s="7">
        <v>168674</v>
      </c>
      <c r="C17" s="8">
        <v>1945</v>
      </c>
      <c r="D17" s="8"/>
      <c r="E17" s="8">
        <v>109249</v>
      </c>
      <c r="F17" s="8">
        <v>850</v>
      </c>
      <c r="G17" s="8">
        <v>2342</v>
      </c>
      <c r="H17" s="8">
        <v>3285</v>
      </c>
      <c r="I17" s="8">
        <v>180</v>
      </c>
      <c r="J17" s="8"/>
      <c r="K17" s="8">
        <v>90</v>
      </c>
      <c r="L17" s="8">
        <v>1743</v>
      </c>
      <c r="M17" s="8"/>
      <c r="N17" s="8"/>
      <c r="O17" s="8"/>
      <c r="P17" s="8">
        <v>1119</v>
      </c>
      <c r="Q17" s="8">
        <v>3112</v>
      </c>
      <c r="R17" s="8">
        <v>1173</v>
      </c>
      <c r="S17" s="8"/>
      <c r="T17" s="8">
        <v>5978</v>
      </c>
      <c r="U17" s="50">
        <v>37608</v>
      </c>
    </row>
    <row r="18" spans="1:21" ht="21.75" customHeight="1">
      <c r="A18" s="43">
        <v>1996</v>
      </c>
      <c r="B18" s="7">
        <v>159036</v>
      </c>
      <c r="C18" s="8">
        <v>3570</v>
      </c>
      <c r="D18" s="8"/>
      <c r="E18" s="8">
        <v>118199</v>
      </c>
      <c r="F18" s="8">
        <v>898</v>
      </c>
      <c r="G18" s="8">
        <v>790</v>
      </c>
      <c r="H18" s="8">
        <v>1260</v>
      </c>
      <c r="I18" s="8">
        <v>673</v>
      </c>
      <c r="J18" s="8"/>
      <c r="K18" s="8"/>
      <c r="L18" s="8">
        <v>1882</v>
      </c>
      <c r="M18" s="8"/>
      <c r="N18" s="8">
        <v>153</v>
      </c>
      <c r="O18" s="8">
        <v>149</v>
      </c>
      <c r="P18" s="8">
        <v>329</v>
      </c>
      <c r="Q18" s="8">
        <v>3030</v>
      </c>
      <c r="R18" s="8">
        <v>4918</v>
      </c>
      <c r="S18" s="8"/>
      <c r="T18" s="8">
        <v>2013</v>
      </c>
      <c r="U18" s="50">
        <v>21172</v>
      </c>
    </row>
    <row r="19" spans="1:21" ht="21.75" customHeight="1">
      <c r="A19" s="43">
        <v>1997</v>
      </c>
      <c r="B19" s="7">
        <v>160558</v>
      </c>
      <c r="C19" s="8">
        <v>4660</v>
      </c>
      <c r="D19" s="8"/>
      <c r="E19" s="8">
        <v>113056</v>
      </c>
      <c r="F19" s="8">
        <v>1487</v>
      </c>
      <c r="G19" s="8">
        <v>1127</v>
      </c>
      <c r="H19" s="8">
        <v>2884</v>
      </c>
      <c r="I19" s="8">
        <v>60</v>
      </c>
      <c r="J19" s="8"/>
      <c r="K19" s="8"/>
      <c r="L19" s="8">
        <v>80</v>
      </c>
      <c r="M19" s="8"/>
      <c r="N19" s="8">
        <v>329</v>
      </c>
      <c r="O19" s="8"/>
      <c r="P19" s="8">
        <v>16657</v>
      </c>
      <c r="Q19" s="8">
        <v>5271</v>
      </c>
      <c r="R19" s="8">
        <v>2966</v>
      </c>
      <c r="S19" s="8"/>
      <c r="T19" s="8">
        <v>4480</v>
      </c>
      <c r="U19" s="50">
        <v>7501</v>
      </c>
    </row>
    <row r="20" spans="1:21" ht="21.75" customHeight="1">
      <c r="A20" s="43">
        <v>1998</v>
      </c>
      <c r="B20" s="7">
        <v>200167</v>
      </c>
      <c r="C20" s="8">
        <v>3184</v>
      </c>
      <c r="D20" s="8"/>
      <c r="E20" s="8">
        <v>179475</v>
      </c>
      <c r="F20" s="8">
        <v>951</v>
      </c>
      <c r="G20" s="8">
        <v>11</v>
      </c>
      <c r="H20" s="8">
        <v>385</v>
      </c>
      <c r="I20" s="8">
        <v>3612</v>
      </c>
      <c r="J20" s="8"/>
      <c r="K20" s="8"/>
      <c r="L20" s="8">
        <v>790</v>
      </c>
      <c r="M20" s="8"/>
      <c r="N20" s="8"/>
      <c r="O20" s="8">
        <v>635</v>
      </c>
      <c r="P20" s="8">
        <v>165</v>
      </c>
      <c r="Q20" s="8">
        <v>4783</v>
      </c>
      <c r="R20" s="8">
        <v>826</v>
      </c>
      <c r="S20" s="8"/>
      <c r="T20" s="8">
        <v>4639</v>
      </c>
      <c r="U20" s="50">
        <v>711</v>
      </c>
    </row>
    <row r="21" spans="1:21" ht="21.75" customHeight="1">
      <c r="A21" s="43">
        <v>1999</v>
      </c>
      <c r="B21" s="7">
        <v>219939</v>
      </c>
      <c r="C21" s="8">
        <v>2576</v>
      </c>
      <c r="D21" s="8"/>
      <c r="E21" s="8">
        <v>190937</v>
      </c>
      <c r="F21" s="8">
        <v>1008</v>
      </c>
      <c r="G21" s="8">
        <v>1705</v>
      </c>
      <c r="H21" s="8">
        <v>441</v>
      </c>
      <c r="I21" s="8">
        <v>125</v>
      </c>
      <c r="J21" s="8"/>
      <c r="K21" s="8">
        <v>200</v>
      </c>
      <c r="L21" s="8">
        <v>1204</v>
      </c>
      <c r="M21" s="8"/>
      <c r="N21" s="8"/>
      <c r="O21" s="8">
        <v>16</v>
      </c>
      <c r="P21" s="8">
        <v>6957</v>
      </c>
      <c r="Q21" s="8">
        <v>4849</v>
      </c>
      <c r="R21" s="8">
        <v>1249</v>
      </c>
      <c r="S21" s="8"/>
      <c r="T21" s="8">
        <v>3194</v>
      </c>
      <c r="U21" s="50">
        <v>5478</v>
      </c>
    </row>
    <row r="22" spans="1:21" ht="21.75" customHeight="1">
      <c r="A22" s="43">
        <v>2000</v>
      </c>
      <c r="B22" s="7">
        <v>287012</v>
      </c>
      <c r="C22" s="8">
        <v>4929</v>
      </c>
      <c r="D22" s="8">
        <v>47</v>
      </c>
      <c r="E22" s="8">
        <v>258090</v>
      </c>
      <c r="F22" s="8">
        <v>669</v>
      </c>
      <c r="G22" s="8">
        <v>1000</v>
      </c>
      <c r="H22" s="8">
        <v>630</v>
      </c>
      <c r="I22" s="8">
        <v>42</v>
      </c>
      <c r="J22" s="8"/>
      <c r="K22" s="8"/>
      <c r="L22" s="8"/>
      <c r="M22" s="8"/>
      <c r="N22" s="8"/>
      <c r="O22" s="8"/>
      <c r="P22" s="8">
        <v>1684</v>
      </c>
      <c r="Q22" s="8">
        <v>9078</v>
      </c>
      <c r="R22" s="8">
        <v>4366</v>
      </c>
      <c r="S22" s="8"/>
      <c r="T22" s="8">
        <v>4753</v>
      </c>
      <c r="U22" s="50">
        <v>1724</v>
      </c>
    </row>
    <row r="23" spans="1:21" ht="21.75" customHeight="1">
      <c r="A23" s="43">
        <v>2001</v>
      </c>
      <c r="B23" s="7">
        <v>317167</v>
      </c>
      <c r="C23" s="8">
        <v>5332</v>
      </c>
      <c r="D23" s="8">
        <v>402</v>
      </c>
      <c r="E23" s="8">
        <v>277583</v>
      </c>
      <c r="F23" s="8">
        <v>2091</v>
      </c>
      <c r="G23" s="8">
        <v>1273</v>
      </c>
      <c r="H23" s="8">
        <v>1562</v>
      </c>
      <c r="I23" s="8">
        <v>1826</v>
      </c>
      <c r="J23" s="8"/>
      <c r="K23" s="8"/>
      <c r="L23" s="8"/>
      <c r="M23" s="8"/>
      <c r="N23" s="8"/>
      <c r="O23" s="8"/>
      <c r="P23" s="8"/>
      <c r="Q23" s="8">
        <v>6208</v>
      </c>
      <c r="R23" s="8">
        <v>1451</v>
      </c>
      <c r="S23" s="8"/>
      <c r="T23" s="8">
        <v>743</v>
      </c>
      <c r="U23" s="50"/>
    </row>
    <row r="24" spans="1:21" ht="21.75" customHeight="1">
      <c r="A24" s="43">
        <v>2002</v>
      </c>
      <c r="B24" s="7">
        <v>389807</v>
      </c>
      <c r="C24" s="8">
        <v>11242</v>
      </c>
      <c r="D24" s="8">
        <v>1227</v>
      </c>
      <c r="E24" s="8">
        <v>332705</v>
      </c>
      <c r="F24" s="8">
        <v>3028</v>
      </c>
      <c r="G24" s="8">
        <v>1483</v>
      </c>
      <c r="H24" s="8">
        <v>1559</v>
      </c>
      <c r="I24" s="8">
        <v>3246</v>
      </c>
      <c r="J24" s="8"/>
      <c r="K24" s="8"/>
      <c r="L24" s="8">
        <v>1061</v>
      </c>
      <c r="M24" s="8"/>
      <c r="N24" s="8">
        <v>666</v>
      </c>
      <c r="O24" s="8"/>
      <c r="P24" s="8"/>
      <c r="Q24" s="8">
        <v>8284</v>
      </c>
      <c r="R24" s="8">
        <v>2159</v>
      </c>
      <c r="S24" s="8"/>
      <c r="T24" s="8">
        <v>126</v>
      </c>
      <c r="U24" s="50"/>
    </row>
    <row r="25" spans="1:21" ht="21.75" customHeight="1">
      <c r="A25" s="43">
        <v>2003</v>
      </c>
      <c r="B25" s="7">
        <v>622496</v>
      </c>
      <c r="C25" s="8">
        <v>7586</v>
      </c>
      <c r="D25" s="8">
        <v>1840</v>
      </c>
      <c r="E25" s="8">
        <v>568597</v>
      </c>
      <c r="F25" s="8">
        <v>3745</v>
      </c>
      <c r="G25" s="8">
        <v>1235</v>
      </c>
      <c r="H25" s="8">
        <v>500</v>
      </c>
      <c r="I25" s="8">
        <v>6241</v>
      </c>
      <c r="J25" s="8"/>
      <c r="K25" s="8"/>
      <c r="L25" s="8">
        <v>3962</v>
      </c>
      <c r="M25" s="8"/>
      <c r="N25" s="8"/>
      <c r="O25" s="8">
        <v>24109</v>
      </c>
      <c r="P25" s="8">
        <v>86</v>
      </c>
      <c r="Q25" s="8">
        <v>2415</v>
      </c>
      <c r="R25" s="8">
        <v>777</v>
      </c>
      <c r="S25" s="8">
        <v>1090</v>
      </c>
      <c r="T25" s="8">
        <v>313</v>
      </c>
      <c r="U25" s="50"/>
    </row>
    <row r="26" spans="1:21" ht="21.75" customHeight="1">
      <c r="A26" s="43">
        <v>2004</v>
      </c>
      <c r="B26" s="7">
        <v>984893</v>
      </c>
      <c r="C26" s="8">
        <v>1236</v>
      </c>
      <c r="D26" s="8">
        <v>1821</v>
      </c>
      <c r="E26" s="8">
        <v>877443</v>
      </c>
      <c r="F26" s="8">
        <v>4588</v>
      </c>
      <c r="G26" s="8">
        <v>310</v>
      </c>
      <c r="H26" s="8"/>
      <c r="I26" s="8">
        <v>13616</v>
      </c>
      <c r="J26" s="8"/>
      <c r="K26" s="8"/>
      <c r="L26" s="8">
        <v>54833</v>
      </c>
      <c r="M26" s="8">
        <v>7500</v>
      </c>
      <c r="N26" s="8"/>
      <c r="O26" s="8">
        <v>22324</v>
      </c>
      <c r="P26" s="8">
        <v>405</v>
      </c>
      <c r="Q26" s="8"/>
      <c r="R26" s="8"/>
      <c r="S26" s="8"/>
      <c r="T26" s="8">
        <v>817</v>
      </c>
      <c r="U26" s="50"/>
    </row>
    <row r="27" spans="1:21" ht="21.75" customHeight="1">
      <c r="A27" s="43">
        <v>2005</v>
      </c>
      <c r="B27" s="7">
        <v>1206810</v>
      </c>
      <c r="C27" s="8">
        <v>1600</v>
      </c>
      <c r="D27" s="8">
        <v>1442</v>
      </c>
      <c r="E27" s="8">
        <v>1082465</v>
      </c>
      <c r="F27" s="8">
        <v>7400</v>
      </c>
      <c r="G27" s="8">
        <v>3191</v>
      </c>
      <c r="H27" s="8">
        <v>250</v>
      </c>
      <c r="I27" s="8">
        <v>4565</v>
      </c>
      <c r="J27" s="8">
        <v>21690</v>
      </c>
      <c r="K27" s="8"/>
      <c r="L27" s="8">
        <v>58527</v>
      </c>
      <c r="M27" s="8">
        <v>12850</v>
      </c>
      <c r="N27" s="8">
        <v>500</v>
      </c>
      <c r="O27" s="8">
        <v>10393</v>
      </c>
      <c r="P27" s="8"/>
      <c r="Q27" s="8">
        <v>180</v>
      </c>
      <c r="R27" s="8"/>
      <c r="S27" s="8">
        <v>1000</v>
      </c>
      <c r="T27" s="8">
        <v>757</v>
      </c>
      <c r="U27" s="50"/>
    </row>
    <row r="28" spans="1:21" ht="21.75" customHeight="1">
      <c r="A28" s="43">
        <v>2006</v>
      </c>
      <c r="B28" s="7">
        <v>732357</v>
      </c>
      <c r="C28" s="8">
        <v>1832</v>
      </c>
      <c r="D28" s="8">
        <v>2019</v>
      </c>
      <c r="E28" s="8">
        <v>674733</v>
      </c>
      <c r="F28" s="8">
        <v>5877</v>
      </c>
      <c r="G28" s="8">
        <v>4933</v>
      </c>
      <c r="H28" s="8">
        <v>500</v>
      </c>
      <c r="I28" s="8">
        <v>3060</v>
      </c>
      <c r="J28" s="8">
        <v>20506</v>
      </c>
      <c r="K28" s="8"/>
      <c r="L28" s="8">
        <v>9314</v>
      </c>
      <c r="M28" s="8"/>
      <c r="N28" s="8"/>
      <c r="O28" s="8">
        <v>8108</v>
      </c>
      <c r="P28" s="8">
        <v>430</v>
      </c>
      <c r="Q28" s="8">
        <v>1045</v>
      </c>
      <c r="R28" s="8"/>
      <c r="S28" s="8"/>
      <c r="T28" s="8"/>
      <c r="U28" s="50"/>
    </row>
    <row r="29" spans="1:21" ht="21.75" customHeight="1">
      <c r="A29" s="43">
        <v>2007</v>
      </c>
      <c r="B29" s="7">
        <v>708417</v>
      </c>
      <c r="C29" s="8">
        <v>2130</v>
      </c>
      <c r="D29" s="8">
        <v>1876</v>
      </c>
      <c r="E29" s="8">
        <v>615184</v>
      </c>
      <c r="F29" s="8">
        <v>653</v>
      </c>
      <c r="G29" s="8">
        <v>2502</v>
      </c>
      <c r="H29" s="8">
        <v>3735</v>
      </c>
      <c r="I29" s="8">
        <v>3390</v>
      </c>
      <c r="J29" s="8">
        <v>16857</v>
      </c>
      <c r="K29" s="8"/>
      <c r="L29" s="8">
        <v>46928</v>
      </c>
      <c r="M29" s="8">
        <v>100</v>
      </c>
      <c r="N29" s="8"/>
      <c r="O29" s="8">
        <v>6226</v>
      </c>
      <c r="P29" s="8">
        <v>5731</v>
      </c>
      <c r="Q29" s="8"/>
      <c r="R29" s="8">
        <v>265</v>
      </c>
      <c r="S29" s="8">
        <v>2220</v>
      </c>
      <c r="T29" s="8">
        <v>620</v>
      </c>
      <c r="U29" s="51"/>
    </row>
    <row r="30" spans="1:21" ht="21.75" customHeight="1">
      <c r="A30" s="43">
        <v>2008</v>
      </c>
      <c r="B30" s="7">
        <v>762065</v>
      </c>
      <c r="C30" s="8">
        <v>390</v>
      </c>
      <c r="D30" s="8">
        <v>552598</v>
      </c>
      <c r="E30" s="8">
        <v>2217</v>
      </c>
      <c r="F30" s="8"/>
      <c r="G30" s="8"/>
      <c r="H30" s="8">
        <v>8649</v>
      </c>
      <c r="I30" s="8">
        <v>15604</v>
      </c>
      <c r="J30" s="8">
        <v>11940</v>
      </c>
      <c r="K30" s="8"/>
      <c r="L30" s="8">
        <v>115412</v>
      </c>
      <c r="M30" s="8"/>
      <c r="N30" s="8"/>
      <c r="O30" s="8">
        <v>38616</v>
      </c>
      <c r="P30" s="8">
        <v>1039</v>
      </c>
      <c r="Q30" s="8">
        <v>2843</v>
      </c>
      <c r="R30" s="8">
        <v>2559</v>
      </c>
      <c r="S30" s="8">
        <v>3511</v>
      </c>
      <c r="T30" s="8">
        <v>6687</v>
      </c>
      <c r="U30" s="51"/>
    </row>
    <row r="31" spans="1:21" ht="21.75" customHeight="1">
      <c r="A31" s="43">
        <v>2009</v>
      </c>
      <c r="B31" s="7">
        <v>1151433</v>
      </c>
      <c r="C31" s="8">
        <v>1820</v>
      </c>
      <c r="D31" s="8">
        <v>710</v>
      </c>
      <c r="E31" s="8">
        <v>366291</v>
      </c>
      <c r="F31" s="8">
        <v>5330</v>
      </c>
      <c r="G31" s="8">
        <v>5916</v>
      </c>
      <c r="H31" s="8">
        <v>17692</v>
      </c>
      <c r="I31" s="8">
        <v>5446</v>
      </c>
      <c r="J31" s="8">
        <v>30673</v>
      </c>
      <c r="K31" s="8"/>
      <c r="L31" s="8">
        <v>155983</v>
      </c>
      <c r="M31" s="8"/>
      <c r="N31" s="8"/>
      <c r="O31" s="8">
        <v>19970</v>
      </c>
      <c r="P31" s="8">
        <v>660</v>
      </c>
      <c r="Q31" s="8">
        <v>9017</v>
      </c>
      <c r="R31" s="8">
        <v>4340</v>
      </c>
      <c r="S31" s="8">
        <v>6174</v>
      </c>
      <c r="T31" s="8">
        <v>6760</v>
      </c>
      <c r="U31" s="51"/>
    </row>
    <row r="32" spans="1:21" ht="21.75" customHeight="1">
      <c r="A32" s="43">
        <v>2010</v>
      </c>
      <c r="B32" s="7">
        <v>1265470</v>
      </c>
      <c r="C32" s="8">
        <v>2200</v>
      </c>
      <c r="D32" s="8"/>
      <c r="E32" s="8">
        <v>411628</v>
      </c>
      <c r="F32" s="8">
        <v>4464</v>
      </c>
      <c r="G32" s="8"/>
      <c r="H32" s="8">
        <v>23915</v>
      </c>
      <c r="I32" s="8">
        <v>642</v>
      </c>
      <c r="J32" s="8">
        <v>10400</v>
      </c>
      <c r="K32" s="8"/>
      <c r="L32" s="8">
        <v>182424</v>
      </c>
      <c r="M32" s="8"/>
      <c r="N32" s="8"/>
      <c r="O32" s="8">
        <v>13511</v>
      </c>
      <c r="P32" s="8"/>
      <c r="Q32" s="8"/>
      <c r="R32" s="8">
        <v>115</v>
      </c>
      <c r="S32" s="8">
        <v>9050</v>
      </c>
      <c r="T32" s="8">
        <v>4151</v>
      </c>
      <c r="U32" s="51"/>
    </row>
    <row r="33" spans="1:21" ht="21.75" customHeight="1">
      <c r="A33" s="43">
        <v>2011</v>
      </c>
      <c r="B33" s="7">
        <v>776727</v>
      </c>
      <c r="C33" s="8"/>
      <c r="D33" s="8">
        <v>3505</v>
      </c>
      <c r="E33" s="8">
        <v>496182</v>
      </c>
      <c r="F33" s="8">
        <v>5911</v>
      </c>
      <c r="G33" s="8">
        <v>1554</v>
      </c>
      <c r="H33" s="8">
        <v>6813</v>
      </c>
      <c r="I33" s="8">
        <v>4615</v>
      </c>
      <c r="J33" s="8">
        <v>5793</v>
      </c>
      <c r="K33" s="8"/>
      <c r="L33" s="8">
        <v>181219</v>
      </c>
      <c r="M33" s="8"/>
      <c r="N33" s="8"/>
      <c r="O33" s="8">
        <v>29843</v>
      </c>
      <c r="P33" s="8"/>
      <c r="Q33" s="8">
        <v>9471</v>
      </c>
      <c r="R33" s="8">
        <v>4755</v>
      </c>
      <c r="S33" s="8">
        <v>21621</v>
      </c>
      <c r="T33" s="8">
        <v>5445</v>
      </c>
      <c r="U33" s="51"/>
    </row>
    <row r="34" spans="1:21" ht="21.75" customHeight="1">
      <c r="A34" s="43">
        <v>2012</v>
      </c>
      <c r="B34" s="7">
        <v>1327490</v>
      </c>
      <c r="C34" s="8">
        <v>754</v>
      </c>
      <c r="D34" s="8">
        <v>6310</v>
      </c>
      <c r="E34" s="8">
        <v>662525</v>
      </c>
      <c r="F34" s="8">
        <v>9621</v>
      </c>
      <c r="G34" s="8">
        <v>15042</v>
      </c>
      <c r="H34" s="8">
        <v>179854</v>
      </c>
      <c r="I34" s="8">
        <v>95508</v>
      </c>
      <c r="J34" s="8">
        <v>49792</v>
      </c>
      <c r="K34" s="8"/>
      <c r="L34" s="8">
        <v>253170</v>
      </c>
      <c r="M34" s="8"/>
      <c r="N34" s="8"/>
      <c r="O34" s="8">
        <v>59972</v>
      </c>
      <c r="P34" s="8"/>
      <c r="Q34" s="8">
        <v>22446</v>
      </c>
      <c r="R34" s="8">
        <v>16111</v>
      </c>
      <c r="S34" s="8">
        <v>6073</v>
      </c>
      <c r="T34" s="8">
        <v>7032</v>
      </c>
      <c r="U34" s="51"/>
    </row>
    <row r="35" spans="1:21" ht="21.75" customHeight="1">
      <c r="A35" s="43">
        <v>2013</v>
      </c>
      <c r="B35" s="7">
        <v>1496124</v>
      </c>
      <c r="C35" s="8">
        <v>7352</v>
      </c>
      <c r="D35" s="8">
        <v>16030</v>
      </c>
      <c r="E35" s="8">
        <v>822283</v>
      </c>
      <c r="F35" s="8">
        <v>17601</v>
      </c>
      <c r="G35" s="8">
        <v>2060</v>
      </c>
      <c r="H35" s="8">
        <v>225873</v>
      </c>
      <c r="I35" s="8">
        <v>30738</v>
      </c>
      <c r="J35" s="8">
        <v>3833</v>
      </c>
      <c r="K35" s="8">
        <v>1645</v>
      </c>
      <c r="L35" s="8">
        <v>271122</v>
      </c>
      <c r="M35" s="8"/>
      <c r="N35" s="8"/>
      <c r="O35" s="8">
        <v>43510</v>
      </c>
      <c r="P35" s="8">
        <v>1</v>
      </c>
      <c r="Q35" s="8">
        <v>26980</v>
      </c>
      <c r="R35" s="8">
        <v>3790</v>
      </c>
      <c r="S35" s="8">
        <v>13714</v>
      </c>
      <c r="T35" s="8">
        <v>9622</v>
      </c>
      <c r="U35" s="51"/>
    </row>
    <row r="36" spans="1:21" ht="21.75" customHeight="1" thickBot="1">
      <c r="A36" s="43">
        <v>2014</v>
      </c>
      <c r="B36" s="7">
        <v>1535489</v>
      </c>
      <c r="C36" s="8">
        <v>3115</v>
      </c>
      <c r="D36" s="8">
        <v>9853</v>
      </c>
      <c r="E36" s="8">
        <v>936839</v>
      </c>
      <c r="F36" s="8">
        <v>38854</v>
      </c>
      <c r="G36" s="8">
        <v>7165</v>
      </c>
      <c r="H36" s="8">
        <v>32340</v>
      </c>
      <c r="I36" s="8">
        <v>10333</v>
      </c>
      <c r="J36" s="8">
        <v>15822</v>
      </c>
      <c r="K36" s="8">
        <v>4562</v>
      </c>
      <c r="L36" s="8">
        <v>314972</v>
      </c>
      <c r="M36" s="8">
        <v>1432</v>
      </c>
      <c r="N36" s="8">
        <v>851</v>
      </c>
      <c r="O36" s="8">
        <v>95774</v>
      </c>
      <c r="P36" s="8">
        <v>1</v>
      </c>
      <c r="Q36" s="8">
        <v>46234</v>
      </c>
      <c r="R36" s="8">
        <v>9901</v>
      </c>
      <c r="S36" s="8">
        <v>4092</v>
      </c>
      <c r="T36" s="8">
        <v>11740</v>
      </c>
      <c r="U36" s="51"/>
    </row>
    <row r="37" spans="1:21" ht="21.75" customHeight="1" thickBot="1">
      <c r="A37" s="44">
        <v>2015</v>
      </c>
      <c r="B37" s="45">
        <v>2001006</v>
      </c>
      <c r="C37" s="46">
        <v>4647</v>
      </c>
      <c r="D37" s="46">
        <v>14637</v>
      </c>
      <c r="E37" s="46">
        <v>1000675</v>
      </c>
      <c r="F37" s="46">
        <v>29938</v>
      </c>
      <c r="G37" s="46"/>
      <c r="H37" s="46">
        <v>51341</v>
      </c>
      <c r="I37" s="46">
        <v>13415</v>
      </c>
      <c r="J37" s="46">
        <v>3617</v>
      </c>
      <c r="K37" s="46">
        <v>3457</v>
      </c>
      <c r="L37" s="46">
        <v>666968</v>
      </c>
      <c r="M37" s="46">
        <v>2007</v>
      </c>
      <c r="N37" s="46">
        <v>1</v>
      </c>
      <c r="O37" s="46">
        <v>124250</v>
      </c>
      <c r="P37" s="46"/>
      <c r="Q37" s="46">
        <v>46783</v>
      </c>
      <c r="R37" s="46">
        <v>15519</v>
      </c>
      <c r="S37" s="46">
        <v>13713</v>
      </c>
      <c r="T37" s="46">
        <v>10038</v>
      </c>
      <c r="U37" s="51"/>
    </row>
    <row r="38" ht="15">
      <c r="A38" s="99" t="s">
        <v>160</v>
      </c>
    </row>
  </sheetData>
  <sheetProtection/>
  <mergeCells count="1">
    <mergeCell ref="A1:T1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F13" sqref="F13"/>
    </sheetView>
  </sheetViews>
  <sheetFormatPr defaultColWidth="8.75390625" defaultRowHeight="14.25"/>
  <cols>
    <col min="1" max="1" width="7.625" style="1" customWidth="1"/>
    <col min="2" max="9" width="9.625" style="2" customWidth="1"/>
    <col min="10" max="14" width="8.625" style="2" customWidth="1"/>
    <col min="15" max="18" width="9.625" style="2" customWidth="1"/>
  </cols>
  <sheetData>
    <row r="1" spans="1:18" ht="21.75">
      <c r="A1" s="117" t="s">
        <v>156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9.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0" t="s">
        <v>54</v>
      </c>
    </row>
    <row r="3" spans="1:18" s="1" customFormat="1" ht="19.5" customHeight="1">
      <c r="A3" s="122" t="s">
        <v>1</v>
      </c>
      <c r="B3" s="119" t="s">
        <v>55</v>
      </c>
      <c r="C3" s="119"/>
      <c r="D3" s="119"/>
      <c r="E3" s="119"/>
      <c r="F3" s="119"/>
      <c r="G3" s="119" t="s">
        <v>56</v>
      </c>
      <c r="H3" s="119"/>
      <c r="I3" s="119"/>
      <c r="J3" s="119" t="s">
        <v>57</v>
      </c>
      <c r="K3" s="119"/>
      <c r="L3" s="119"/>
      <c r="M3" s="119"/>
      <c r="N3" s="119"/>
      <c r="O3" s="120" t="s">
        <v>58</v>
      </c>
      <c r="P3" s="5"/>
      <c r="Q3" s="119" t="s">
        <v>59</v>
      </c>
      <c r="R3" s="120" t="s">
        <v>60</v>
      </c>
    </row>
    <row r="4" spans="1:18" s="1" customFormat="1" ht="39.75" customHeight="1">
      <c r="A4" s="123"/>
      <c r="B4" s="33" t="s">
        <v>4</v>
      </c>
      <c r="C4" s="33" t="s">
        <v>25</v>
      </c>
      <c r="D4" s="33" t="s">
        <v>26</v>
      </c>
      <c r="E4" s="33" t="s">
        <v>27</v>
      </c>
      <c r="F4" s="33" t="s">
        <v>28</v>
      </c>
      <c r="G4" s="33" t="s">
        <v>61</v>
      </c>
      <c r="H4" s="33" t="s">
        <v>62</v>
      </c>
      <c r="I4" s="33" t="s">
        <v>63</v>
      </c>
      <c r="J4" s="33" t="s">
        <v>64</v>
      </c>
      <c r="K4" s="33" t="s">
        <v>65</v>
      </c>
      <c r="L4" s="33" t="s">
        <v>66</v>
      </c>
      <c r="M4" s="33" t="s">
        <v>67</v>
      </c>
      <c r="N4" s="33" t="s">
        <v>68</v>
      </c>
      <c r="O4" s="125"/>
      <c r="P4" s="33" t="s">
        <v>19</v>
      </c>
      <c r="Q4" s="124"/>
      <c r="R4" s="125"/>
    </row>
    <row r="5" spans="1:18" ht="30" customHeight="1">
      <c r="A5" s="34">
        <v>1990</v>
      </c>
      <c r="B5" s="35">
        <v>1674</v>
      </c>
      <c r="C5" s="8">
        <v>1542</v>
      </c>
      <c r="D5" s="8"/>
      <c r="E5" s="8"/>
      <c r="F5" s="8">
        <v>132</v>
      </c>
      <c r="G5" s="8"/>
      <c r="H5" s="8"/>
      <c r="I5" s="8"/>
      <c r="J5" s="8"/>
      <c r="K5" s="8"/>
      <c r="L5" s="8"/>
      <c r="M5" s="8"/>
      <c r="N5" s="8"/>
      <c r="O5" s="9">
        <v>5.68</v>
      </c>
      <c r="P5" s="9">
        <v>4.68</v>
      </c>
      <c r="Q5" s="8">
        <v>1223</v>
      </c>
      <c r="R5" s="9">
        <v>4.53</v>
      </c>
    </row>
    <row r="6" spans="1:18" ht="30" customHeight="1">
      <c r="A6" s="36">
        <v>1991</v>
      </c>
      <c r="B6" s="7">
        <v>2608</v>
      </c>
      <c r="C6" s="8">
        <v>2590</v>
      </c>
      <c r="D6" s="8"/>
      <c r="E6" s="8"/>
      <c r="F6" s="8">
        <v>18</v>
      </c>
      <c r="G6" s="8"/>
      <c r="H6" s="8"/>
      <c r="I6" s="8"/>
      <c r="J6" s="8"/>
      <c r="K6" s="8"/>
      <c r="L6" s="8"/>
      <c r="M6" s="8"/>
      <c r="N6" s="8"/>
      <c r="O6" s="9">
        <v>9.56</v>
      </c>
      <c r="P6" s="9">
        <v>9.27</v>
      </c>
      <c r="Q6" s="8">
        <v>2073</v>
      </c>
      <c r="R6" s="9">
        <v>7.39</v>
      </c>
    </row>
    <row r="7" spans="1:18" ht="30" customHeight="1">
      <c r="A7" s="36">
        <v>1992</v>
      </c>
      <c r="B7" s="7">
        <v>6264</v>
      </c>
      <c r="C7" s="8">
        <v>3456</v>
      </c>
      <c r="D7" s="8">
        <v>1640</v>
      </c>
      <c r="E7" s="8">
        <v>108</v>
      </c>
      <c r="F7" s="8">
        <v>1060</v>
      </c>
      <c r="G7" s="8"/>
      <c r="H7" s="8"/>
      <c r="I7" s="8"/>
      <c r="J7" s="8"/>
      <c r="K7" s="8"/>
      <c r="L7" s="8"/>
      <c r="M7" s="8"/>
      <c r="N7" s="8"/>
      <c r="O7" s="9">
        <v>5.58</v>
      </c>
      <c r="P7" s="9">
        <v>3.49</v>
      </c>
      <c r="Q7" s="8">
        <v>3518</v>
      </c>
      <c r="R7" s="9">
        <v>4.67</v>
      </c>
    </row>
    <row r="8" spans="1:18" ht="30" customHeight="1">
      <c r="A8" s="36">
        <v>1993</v>
      </c>
      <c r="B8" s="7">
        <v>19392</v>
      </c>
      <c r="C8" s="8">
        <v>14541</v>
      </c>
      <c r="D8" s="8">
        <v>449</v>
      </c>
      <c r="E8" s="8"/>
      <c r="F8" s="8">
        <v>4402</v>
      </c>
      <c r="G8" s="8"/>
      <c r="H8" s="8"/>
      <c r="I8" s="8"/>
      <c r="J8" s="8"/>
      <c r="K8" s="8"/>
      <c r="L8" s="8"/>
      <c r="M8" s="8"/>
      <c r="N8" s="8"/>
      <c r="O8" s="9">
        <v>21.66</v>
      </c>
      <c r="P8" s="9">
        <v>19.3</v>
      </c>
      <c r="Q8" s="8">
        <v>11449</v>
      </c>
      <c r="R8" s="9">
        <v>9.6851</v>
      </c>
    </row>
    <row r="9" spans="1:18" ht="30" customHeight="1">
      <c r="A9" s="36">
        <v>1994</v>
      </c>
      <c r="B9" s="7">
        <v>41631</v>
      </c>
      <c r="C9" s="8">
        <v>24941</v>
      </c>
      <c r="D9" s="8">
        <v>10800</v>
      </c>
      <c r="E9" s="8">
        <v>205</v>
      </c>
      <c r="F9" s="8">
        <v>5685</v>
      </c>
      <c r="G9" s="8">
        <v>21599</v>
      </c>
      <c r="H9" s="8">
        <v>18468</v>
      </c>
      <c r="I9" s="8">
        <v>1564</v>
      </c>
      <c r="J9" s="8"/>
      <c r="K9" s="8"/>
      <c r="L9" s="8"/>
      <c r="M9" s="8"/>
      <c r="N9" s="8"/>
      <c r="O9" s="9">
        <v>36.5</v>
      </c>
      <c r="P9" s="9">
        <v>28.98</v>
      </c>
      <c r="Q9" s="8">
        <v>23748</v>
      </c>
      <c r="R9" s="9">
        <v>14.74</v>
      </c>
    </row>
    <row r="10" spans="1:18" ht="30" customHeight="1">
      <c r="A10" s="36">
        <v>1995</v>
      </c>
      <c r="B10" s="7">
        <v>64606</v>
      </c>
      <c r="C10" s="8">
        <v>39304</v>
      </c>
      <c r="D10" s="8">
        <v>1511</v>
      </c>
      <c r="E10" s="8">
        <v>176</v>
      </c>
      <c r="F10" s="8">
        <v>23615</v>
      </c>
      <c r="G10" s="8">
        <v>15220</v>
      </c>
      <c r="H10" s="8">
        <v>28881</v>
      </c>
      <c r="I10" s="8">
        <v>20505</v>
      </c>
      <c r="J10" s="8"/>
      <c r="K10" s="8">
        <v>22287</v>
      </c>
      <c r="L10" s="8">
        <v>29685</v>
      </c>
      <c r="M10" s="8">
        <v>6574</v>
      </c>
      <c r="N10" s="8">
        <v>6060</v>
      </c>
      <c r="O10" s="9">
        <v>34.67</v>
      </c>
      <c r="P10" s="9">
        <v>30.38</v>
      </c>
      <c r="Q10" s="8">
        <v>34504</v>
      </c>
      <c r="R10" s="9">
        <v>22.93</v>
      </c>
    </row>
    <row r="11" spans="1:18" ht="30" customHeight="1">
      <c r="A11" s="36">
        <v>1996</v>
      </c>
      <c r="B11" s="7">
        <v>88447</v>
      </c>
      <c r="C11" s="8">
        <v>58530</v>
      </c>
      <c r="D11" s="8">
        <v>4404</v>
      </c>
      <c r="E11" s="8">
        <v>17</v>
      </c>
      <c r="F11" s="8">
        <v>25496</v>
      </c>
      <c r="G11" s="8">
        <v>6189</v>
      </c>
      <c r="H11" s="8">
        <v>37844</v>
      </c>
      <c r="I11" s="8">
        <v>44414</v>
      </c>
      <c r="J11" s="8"/>
      <c r="K11" s="8">
        <v>26360</v>
      </c>
      <c r="L11" s="8">
        <v>40296</v>
      </c>
      <c r="M11" s="8">
        <v>7258</v>
      </c>
      <c r="N11" s="8">
        <v>14533</v>
      </c>
      <c r="O11" s="9">
        <v>37.83</v>
      </c>
      <c r="P11" s="9">
        <v>34.32</v>
      </c>
      <c r="Q11" s="8">
        <v>51727</v>
      </c>
      <c r="R11" s="9">
        <v>30.23</v>
      </c>
    </row>
    <row r="12" spans="1:18" ht="30" customHeight="1">
      <c r="A12" s="36">
        <v>1997</v>
      </c>
      <c r="B12" s="7">
        <v>43525</v>
      </c>
      <c r="C12" s="8">
        <v>28490</v>
      </c>
      <c r="D12" s="8">
        <v>4553</v>
      </c>
      <c r="E12" s="8">
        <v>983</v>
      </c>
      <c r="F12" s="8">
        <v>9499</v>
      </c>
      <c r="G12" s="8">
        <v>6212</v>
      </c>
      <c r="H12" s="8">
        <v>10926</v>
      </c>
      <c r="I12" s="8">
        <v>26387</v>
      </c>
      <c r="J12" s="8"/>
      <c r="K12" s="8">
        <v>6561</v>
      </c>
      <c r="L12" s="8">
        <v>25198</v>
      </c>
      <c r="M12" s="8">
        <v>2998</v>
      </c>
      <c r="N12" s="8">
        <v>8768</v>
      </c>
      <c r="O12" s="9">
        <v>35.4</v>
      </c>
      <c r="P12" s="9">
        <v>25.73</v>
      </c>
      <c r="Q12" s="8">
        <v>43202</v>
      </c>
      <c r="R12" s="9">
        <v>27.23</v>
      </c>
    </row>
    <row r="13" spans="1:18" ht="30" customHeight="1">
      <c r="A13" s="36">
        <v>1998</v>
      </c>
      <c r="B13" s="7">
        <v>44938</v>
      </c>
      <c r="C13" s="8">
        <v>29771</v>
      </c>
      <c r="D13" s="8">
        <v>2067</v>
      </c>
      <c r="E13" s="8">
        <v>1084</v>
      </c>
      <c r="F13" s="8">
        <v>12016</v>
      </c>
      <c r="G13" s="8">
        <v>2790</v>
      </c>
      <c r="H13" s="8">
        <v>15828</v>
      </c>
      <c r="I13" s="8">
        <v>26320</v>
      </c>
      <c r="J13" s="8"/>
      <c r="K13" s="8">
        <v>15553</v>
      </c>
      <c r="L13" s="8">
        <v>15058</v>
      </c>
      <c r="M13" s="8">
        <v>11150</v>
      </c>
      <c r="N13" s="8">
        <v>3177</v>
      </c>
      <c r="O13" s="9">
        <v>40.14</v>
      </c>
      <c r="P13" s="9">
        <v>27.34</v>
      </c>
      <c r="Q13" s="8">
        <v>78968</v>
      </c>
      <c r="R13" s="9">
        <v>46.73</v>
      </c>
    </row>
    <row r="14" spans="1:18" ht="30" customHeight="1">
      <c r="A14" s="36">
        <v>1999</v>
      </c>
      <c r="B14" s="7">
        <v>56881</v>
      </c>
      <c r="C14" s="8">
        <v>39539</v>
      </c>
      <c r="D14" s="8">
        <v>3087</v>
      </c>
      <c r="E14" s="8">
        <v>1000</v>
      </c>
      <c r="F14" s="8">
        <v>13255</v>
      </c>
      <c r="G14" s="8">
        <v>3700</v>
      </c>
      <c r="H14" s="8">
        <v>9672</v>
      </c>
      <c r="I14" s="8">
        <v>43509</v>
      </c>
      <c r="J14" s="8"/>
      <c r="K14" s="8">
        <v>16056</v>
      </c>
      <c r="L14" s="8">
        <v>21475</v>
      </c>
      <c r="M14" s="8">
        <v>10565</v>
      </c>
      <c r="N14" s="8">
        <v>8785</v>
      </c>
      <c r="O14" s="9">
        <v>30.5383</v>
      </c>
      <c r="P14" s="9">
        <v>22.7813</v>
      </c>
      <c r="Q14" s="8">
        <v>52474</v>
      </c>
      <c r="R14" s="9">
        <v>30.4793</v>
      </c>
    </row>
    <row r="15" spans="1:18" ht="30" customHeight="1">
      <c r="A15" s="36">
        <v>2000</v>
      </c>
      <c r="B15" s="7">
        <v>78902</v>
      </c>
      <c r="C15" s="8">
        <v>48756</v>
      </c>
      <c r="D15" s="8">
        <v>448</v>
      </c>
      <c r="E15" s="8">
        <v>327</v>
      </c>
      <c r="F15" s="8">
        <v>29371</v>
      </c>
      <c r="G15" s="8">
        <v>7640</v>
      </c>
      <c r="H15" s="8">
        <v>19295</v>
      </c>
      <c r="I15" s="8">
        <v>51967</v>
      </c>
      <c r="J15" s="8"/>
      <c r="K15" s="8">
        <v>13249</v>
      </c>
      <c r="L15" s="8">
        <v>51973</v>
      </c>
      <c r="M15" s="8">
        <v>13680</v>
      </c>
      <c r="N15" s="8"/>
      <c r="O15" s="9">
        <v>36.1166</v>
      </c>
      <c r="P15" s="9">
        <v>32.6677</v>
      </c>
      <c r="Q15" s="8">
        <v>83202</v>
      </c>
      <c r="R15" s="9">
        <v>45.9579</v>
      </c>
    </row>
    <row r="16" spans="1:18" ht="30" customHeight="1">
      <c r="A16" s="36">
        <v>2001</v>
      </c>
      <c r="B16" s="7">
        <v>113145</v>
      </c>
      <c r="C16" s="8">
        <v>78252</v>
      </c>
      <c r="D16" s="8">
        <v>764</v>
      </c>
      <c r="E16" s="8"/>
      <c r="F16" s="8">
        <v>34129</v>
      </c>
      <c r="G16" s="8">
        <v>20815</v>
      </c>
      <c r="H16" s="8">
        <v>17881</v>
      </c>
      <c r="I16" s="8">
        <v>74449</v>
      </c>
      <c r="J16" s="8"/>
      <c r="K16" s="8">
        <v>31717</v>
      </c>
      <c r="L16" s="8">
        <v>50699</v>
      </c>
      <c r="M16" s="8">
        <v>11039</v>
      </c>
      <c r="N16" s="8">
        <v>19690</v>
      </c>
      <c r="O16" s="9">
        <v>60.7975</v>
      </c>
      <c r="P16" s="9">
        <v>58.8224</v>
      </c>
      <c r="Q16" s="8">
        <v>90134</v>
      </c>
      <c r="R16" s="9">
        <v>49.0039</v>
      </c>
    </row>
    <row r="17" spans="1:18" ht="30" customHeight="1">
      <c r="A17" s="36">
        <v>2002</v>
      </c>
      <c r="B17" s="7">
        <v>269019</v>
      </c>
      <c r="C17" s="8">
        <v>91823</v>
      </c>
      <c r="D17" s="8">
        <v>2800</v>
      </c>
      <c r="E17" s="8">
        <v>609</v>
      </c>
      <c r="F17" s="8">
        <v>173787</v>
      </c>
      <c r="G17" s="8">
        <v>699</v>
      </c>
      <c r="H17" s="8">
        <v>34236</v>
      </c>
      <c r="I17" s="8">
        <v>234084</v>
      </c>
      <c r="J17" s="8">
        <v>57723</v>
      </c>
      <c r="K17" s="8">
        <v>5047</v>
      </c>
      <c r="L17" s="8">
        <v>179298</v>
      </c>
      <c r="M17" s="8">
        <v>26951</v>
      </c>
      <c r="N17" s="8"/>
      <c r="O17" s="9">
        <v>105.226</v>
      </c>
      <c r="P17" s="9">
        <v>92.3402</v>
      </c>
      <c r="Q17" s="8">
        <v>192660</v>
      </c>
      <c r="R17" s="9">
        <v>74.1067</v>
      </c>
    </row>
    <row r="18" spans="1:18" ht="30" customHeight="1">
      <c r="A18" s="36">
        <v>2003</v>
      </c>
      <c r="B18" s="7">
        <v>325375</v>
      </c>
      <c r="C18" s="8">
        <v>189201</v>
      </c>
      <c r="D18" s="8">
        <v>2054</v>
      </c>
      <c r="E18" s="8">
        <v>243</v>
      </c>
      <c r="F18" s="8">
        <v>133877</v>
      </c>
      <c r="G18" s="8">
        <v>21352</v>
      </c>
      <c r="H18" s="8">
        <v>47782</v>
      </c>
      <c r="I18" s="8">
        <v>256241</v>
      </c>
      <c r="J18" s="8">
        <v>44097</v>
      </c>
      <c r="K18" s="8">
        <v>51564</v>
      </c>
      <c r="L18" s="8">
        <v>167889</v>
      </c>
      <c r="M18" s="8">
        <v>61825</v>
      </c>
      <c r="N18" s="8"/>
      <c r="O18" s="9">
        <v>97.699</v>
      </c>
      <c r="P18" s="9">
        <v>87.8556</v>
      </c>
      <c r="Q18" s="8">
        <v>237025</v>
      </c>
      <c r="R18" s="9">
        <v>77.5709</v>
      </c>
    </row>
    <row r="19" spans="1:18" ht="30" customHeight="1">
      <c r="A19" s="36">
        <v>2004</v>
      </c>
      <c r="B19" s="7">
        <v>445050</v>
      </c>
      <c r="C19" s="8">
        <v>235264</v>
      </c>
      <c r="D19" s="8">
        <v>26567</v>
      </c>
      <c r="E19" s="8">
        <v>5241</v>
      </c>
      <c r="F19" s="8">
        <v>172978</v>
      </c>
      <c r="G19" s="8">
        <v>22902</v>
      </c>
      <c r="H19" s="8">
        <v>8993</v>
      </c>
      <c r="I19" s="8">
        <v>413155</v>
      </c>
      <c r="J19" s="8">
        <v>47063</v>
      </c>
      <c r="K19" s="8">
        <v>190752</v>
      </c>
      <c r="L19" s="8">
        <v>109742</v>
      </c>
      <c r="M19" s="8">
        <v>7033</v>
      </c>
      <c r="N19" s="8">
        <v>90460</v>
      </c>
      <c r="O19" s="9">
        <v>90.81</v>
      </c>
      <c r="P19" s="9">
        <v>80.8489</v>
      </c>
      <c r="Q19" s="8">
        <v>438339</v>
      </c>
      <c r="R19" s="9">
        <v>110.2616</v>
      </c>
    </row>
    <row r="20" spans="1:18" ht="30" customHeight="1">
      <c r="A20" s="36">
        <v>2005</v>
      </c>
      <c r="B20" s="7">
        <v>537801</v>
      </c>
      <c r="C20" s="8">
        <v>341663</v>
      </c>
      <c r="D20" s="8">
        <v>16069</v>
      </c>
      <c r="E20" s="8">
        <v>973</v>
      </c>
      <c r="F20" s="8">
        <v>179096</v>
      </c>
      <c r="G20" s="8">
        <v>12149</v>
      </c>
      <c r="H20" s="8">
        <v>1382</v>
      </c>
      <c r="I20" s="8">
        <v>524270</v>
      </c>
      <c r="J20" s="8">
        <v>196027</v>
      </c>
      <c r="K20" s="8">
        <v>23362</v>
      </c>
      <c r="L20" s="8">
        <v>192620</v>
      </c>
      <c r="M20" s="8">
        <v>1571</v>
      </c>
      <c r="N20" s="8">
        <v>124221</v>
      </c>
      <c r="O20" s="9">
        <v>157.8625</v>
      </c>
      <c r="P20" s="9">
        <v>132.5622</v>
      </c>
      <c r="Q20" s="8">
        <v>384344</v>
      </c>
      <c r="R20" s="9">
        <v>57.997</v>
      </c>
    </row>
    <row r="21" spans="1:18" ht="30" customHeight="1">
      <c r="A21" s="36">
        <v>2006</v>
      </c>
      <c r="B21" s="7">
        <v>801405</v>
      </c>
      <c r="C21" s="8">
        <v>351996</v>
      </c>
      <c r="D21" s="8">
        <v>26026</v>
      </c>
      <c r="E21" s="8">
        <v>5938</v>
      </c>
      <c r="F21" s="8">
        <v>417445</v>
      </c>
      <c r="G21" s="8">
        <v>8746</v>
      </c>
      <c r="H21" s="8"/>
      <c r="I21" s="8">
        <v>792659</v>
      </c>
      <c r="J21" s="8">
        <v>138234</v>
      </c>
      <c r="K21" s="8">
        <v>16916</v>
      </c>
      <c r="L21" s="8">
        <v>174245</v>
      </c>
      <c r="M21" s="8">
        <v>2659</v>
      </c>
      <c r="N21" s="8">
        <v>469351</v>
      </c>
      <c r="O21" s="9">
        <v>94.6206</v>
      </c>
      <c r="P21" s="9">
        <v>76.8073</v>
      </c>
      <c r="Q21" s="8">
        <v>718310</v>
      </c>
      <c r="R21" s="9">
        <v>112.2946</v>
      </c>
    </row>
    <row r="22" spans="1:18" ht="30" customHeight="1">
      <c r="A22" s="36">
        <v>2007</v>
      </c>
      <c r="B22" s="7">
        <v>902743</v>
      </c>
      <c r="C22" s="8">
        <v>433536</v>
      </c>
      <c r="D22" s="8">
        <v>14728</v>
      </c>
      <c r="E22" s="8">
        <v>4136</v>
      </c>
      <c r="F22" s="8">
        <v>450343</v>
      </c>
      <c r="G22" s="8">
        <v>5750</v>
      </c>
      <c r="H22" s="8"/>
      <c r="I22" s="8">
        <v>896993</v>
      </c>
      <c r="J22" s="8">
        <v>157428</v>
      </c>
      <c r="K22" s="8">
        <v>129728</v>
      </c>
      <c r="L22" s="8">
        <v>205618</v>
      </c>
      <c r="M22" s="8">
        <v>15021</v>
      </c>
      <c r="N22" s="8">
        <v>394948</v>
      </c>
      <c r="O22" s="9">
        <v>141.0114</v>
      </c>
      <c r="P22" s="9">
        <v>77.987</v>
      </c>
      <c r="Q22" s="8">
        <v>1434884</v>
      </c>
      <c r="R22" s="9">
        <v>175.3788</v>
      </c>
    </row>
    <row r="23" spans="1:18" ht="30" customHeight="1">
      <c r="A23" s="36">
        <v>2008</v>
      </c>
      <c r="B23" s="7">
        <v>784840</v>
      </c>
      <c r="C23" s="8">
        <v>569039</v>
      </c>
      <c r="D23" s="8">
        <v>35972</v>
      </c>
      <c r="E23" s="8">
        <v>12379</v>
      </c>
      <c r="F23" s="8">
        <v>167450</v>
      </c>
      <c r="G23" s="8"/>
      <c r="H23" s="8">
        <v>12000</v>
      </c>
      <c r="I23" s="8">
        <f>B23-H23</f>
        <v>772840</v>
      </c>
      <c r="J23" s="8">
        <v>172582</v>
      </c>
      <c r="K23" s="8">
        <v>60735</v>
      </c>
      <c r="L23" s="8">
        <v>397971</v>
      </c>
      <c r="M23" s="8">
        <v>7792</v>
      </c>
      <c r="N23" s="8">
        <f>B23-J23-K23-L23-M23</f>
        <v>145760</v>
      </c>
      <c r="O23" s="9">
        <v>167.0468</v>
      </c>
      <c r="P23" s="9">
        <v>134.4289</v>
      </c>
      <c r="Q23" s="8">
        <v>835673</v>
      </c>
      <c r="R23" s="9">
        <v>87.697</v>
      </c>
    </row>
    <row r="24" spans="1:18" ht="30" customHeight="1">
      <c r="A24" s="36" t="s">
        <v>115</v>
      </c>
      <c r="B24" s="7">
        <v>905300</v>
      </c>
      <c r="C24" s="8">
        <v>595055</v>
      </c>
      <c r="D24" s="8">
        <v>34792</v>
      </c>
      <c r="E24" s="8">
        <v>27726</v>
      </c>
      <c r="F24" s="8">
        <v>247727</v>
      </c>
      <c r="G24" s="8">
        <v>75625</v>
      </c>
      <c r="H24" s="8">
        <v>6000</v>
      </c>
      <c r="I24" s="8">
        <v>823675</v>
      </c>
      <c r="J24" s="8">
        <v>71451</v>
      </c>
      <c r="K24" s="8">
        <v>124109</v>
      </c>
      <c r="L24" s="8">
        <v>450248</v>
      </c>
      <c r="M24" s="8">
        <v>14068</v>
      </c>
      <c r="N24" s="8">
        <v>245424</v>
      </c>
      <c r="O24" s="9">
        <v>163.27</v>
      </c>
      <c r="P24" s="9">
        <v>120.5</v>
      </c>
      <c r="Q24" s="8">
        <v>1832366</v>
      </c>
      <c r="R24" s="9">
        <v>168.15</v>
      </c>
    </row>
    <row r="25" spans="1:18" ht="30" customHeight="1">
      <c r="A25" s="36" t="s">
        <v>116</v>
      </c>
      <c r="B25" s="7">
        <v>1024545</v>
      </c>
      <c r="C25" s="8">
        <v>629385</v>
      </c>
      <c r="D25" s="8">
        <v>96959</v>
      </c>
      <c r="E25" s="8">
        <v>31045</v>
      </c>
      <c r="F25" s="8">
        <v>267156</v>
      </c>
      <c r="G25" s="8">
        <v>34077</v>
      </c>
      <c r="H25" s="8">
        <v>8310</v>
      </c>
      <c r="I25" s="8">
        <v>982158</v>
      </c>
      <c r="J25" s="8">
        <v>97222</v>
      </c>
      <c r="K25" s="8">
        <v>141072</v>
      </c>
      <c r="L25" s="8">
        <v>440149</v>
      </c>
      <c r="M25" s="8">
        <v>16142</v>
      </c>
      <c r="N25" s="8">
        <v>329960</v>
      </c>
      <c r="O25" s="9">
        <v>112.37</v>
      </c>
      <c r="P25" s="9">
        <v>55.07</v>
      </c>
      <c r="Q25" s="8">
        <v>1489671</v>
      </c>
      <c r="R25" s="9">
        <v>115.47</v>
      </c>
    </row>
    <row r="26" spans="1:18" ht="30" customHeight="1">
      <c r="A26" s="36" t="s">
        <v>117</v>
      </c>
      <c r="B26" s="7">
        <v>1326406</v>
      </c>
      <c r="C26" s="8">
        <v>757629</v>
      </c>
      <c r="D26" s="8">
        <v>71595</v>
      </c>
      <c r="E26" s="8">
        <v>7628</v>
      </c>
      <c r="F26" s="8">
        <v>489554</v>
      </c>
      <c r="G26" s="8">
        <v>88435</v>
      </c>
      <c r="H26" s="8">
        <v>3398</v>
      </c>
      <c r="I26" s="8">
        <v>1234573</v>
      </c>
      <c r="J26" s="8">
        <v>203800</v>
      </c>
      <c r="K26" s="8">
        <v>86724</v>
      </c>
      <c r="L26" s="8">
        <v>474886</v>
      </c>
      <c r="M26" s="8">
        <v>23329</v>
      </c>
      <c r="N26" s="8">
        <v>537667</v>
      </c>
      <c r="O26" s="9">
        <v>168.7</v>
      </c>
      <c r="P26" s="9">
        <v>95.77</v>
      </c>
      <c r="Q26" s="8">
        <v>1146766</v>
      </c>
      <c r="R26" s="9">
        <v>80.93</v>
      </c>
    </row>
    <row r="27" spans="1:18" ht="30" customHeight="1">
      <c r="A27" s="36" t="s">
        <v>118</v>
      </c>
      <c r="B27" s="7">
        <v>1521651</v>
      </c>
      <c r="C27" s="8">
        <v>936802</v>
      </c>
      <c r="D27" s="8">
        <v>98718</v>
      </c>
      <c r="E27" s="8">
        <v>13042</v>
      </c>
      <c r="F27" s="8">
        <v>473089</v>
      </c>
      <c r="G27" s="8">
        <v>271976</v>
      </c>
      <c r="H27" s="8">
        <v>35</v>
      </c>
      <c r="I27" s="8">
        <v>1249640</v>
      </c>
      <c r="J27" s="8">
        <v>148474</v>
      </c>
      <c r="K27" s="8">
        <v>143746</v>
      </c>
      <c r="L27" s="8">
        <v>660466</v>
      </c>
      <c r="M27" s="8">
        <v>18659</v>
      </c>
      <c r="N27" s="8">
        <v>550306</v>
      </c>
      <c r="O27" s="9">
        <v>238.61</v>
      </c>
      <c r="P27" s="9">
        <v>157.59</v>
      </c>
      <c r="Q27" s="8">
        <v>1302724</v>
      </c>
      <c r="R27" s="9">
        <v>96.08</v>
      </c>
    </row>
    <row r="28" spans="1:18" ht="30" customHeight="1">
      <c r="A28" s="36" t="s">
        <v>119</v>
      </c>
      <c r="B28" s="7">
        <v>1988960</v>
      </c>
      <c r="C28" s="8">
        <v>995119</v>
      </c>
      <c r="D28" s="8">
        <v>153020</v>
      </c>
      <c r="E28" s="8">
        <v>39141</v>
      </c>
      <c r="F28" s="8">
        <v>772331</v>
      </c>
      <c r="G28" s="8">
        <v>188232</v>
      </c>
      <c r="H28" s="8"/>
      <c r="I28" s="8">
        <v>1800728</v>
      </c>
      <c r="J28" s="8">
        <v>131659</v>
      </c>
      <c r="K28" s="8">
        <v>236412</v>
      </c>
      <c r="L28" s="8">
        <v>456309</v>
      </c>
      <c r="M28" s="8">
        <v>9784</v>
      </c>
      <c r="N28" s="8">
        <v>1154796</v>
      </c>
      <c r="O28" s="9">
        <v>181.83</v>
      </c>
      <c r="P28" s="9">
        <v>102.31</v>
      </c>
      <c r="Q28" s="8">
        <v>1774042</v>
      </c>
      <c r="R28" s="9">
        <v>136.04</v>
      </c>
    </row>
    <row r="29" spans="1:18" ht="30" customHeight="1">
      <c r="A29" s="36" t="s">
        <v>120</v>
      </c>
      <c r="B29" s="7">
        <v>2503754</v>
      </c>
      <c r="C29" s="8">
        <v>1274650</v>
      </c>
      <c r="D29" s="8">
        <v>189420</v>
      </c>
      <c r="E29" s="8">
        <v>52606</v>
      </c>
      <c r="F29" s="8">
        <v>987078</v>
      </c>
      <c r="G29" s="8">
        <v>104187</v>
      </c>
      <c r="H29" s="8"/>
      <c r="I29" s="8">
        <v>2399567</v>
      </c>
      <c r="J29" s="8">
        <v>113547</v>
      </c>
      <c r="K29" s="8">
        <v>162826</v>
      </c>
      <c r="L29" s="8">
        <v>562182</v>
      </c>
      <c r="M29" s="8">
        <v>10937</v>
      </c>
      <c r="N29" s="8">
        <v>1654262</v>
      </c>
      <c r="O29" s="9">
        <v>129.81</v>
      </c>
      <c r="P29" s="9">
        <v>60.34</v>
      </c>
      <c r="Q29" s="8">
        <v>2241854</v>
      </c>
      <c r="R29" s="9">
        <v>185.62</v>
      </c>
    </row>
    <row r="30" spans="1:18" ht="30" customHeight="1">
      <c r="A30" s="36" t="s">
        <v>121</v>
      </c>
      <c r="B30" s="7">
        <v>2672940</v>
      </c>
      <c r="C30" s="8">
        <v>1159278</v>
      </c>
      <c r="D30" s="8">
        <v>146473</v>
      </c>
      <c r="E30" s="8">
        <v>11207</v>
      </c>
      <c r="F30" s="8">
        <v>1355982</v>
      </c>
      <c r="G30" s="8">
        <v>199756</v>
      </c>
      <c r="H30" s="8"/>
      <c r="I30" s="8">
        <v>2473184</v>
      </c>
      <c r="J30" s="8">
        <v>154240</v>
      </c>
      <c r="K30" s="8">
        <v>105606</v>
      </c>
      <c r="L30" s="8">
        <v>1267600</v>
      </c>
      <c r="M30" s="8"/>
      <c r="N30" s="8">
        <v>1145494</v>
      </c>
      <c r="O30" s="9">
        <v>194.21</v>
      </c>
      <c r="P30" s="9">
        <v>126.41</v>
      </c>
      <c r="Q30" s="8">
        <v>3224268</v>
      </c>
      <c r="R30" s="9">
        <v>270.01</v>
      </c>
    </row>
    <row r="31" spans="1:18" ht="30" customHeight="1">
      <c r="A31" s="36" t="s">
        <v>122</v>
      </c>
      <c r="B31" s="7">
        <v>4147124</v>
      </c>
      <c r="C31" s="8">
        <v>1396412</v>
      </c>
      <c r="D31" s="8">
        <v>222983</v>
      </c>
      <c r="E31" s="8">
        <v>34814</v>
      </c>
      <c r="F31" s="8">
        <v>2492915</v>
      </c>
      <c r="G31" s="8">
        <v>394943</v>
      </c>
      <c r="H31" s="8"/>
      <c r="I31" s="8">
        <v>3752181</v>
      </c>
      <c r="J31" s="8">
        <v>116662</v>
      </c>
      <c r="K31" s="8">
        <v>172687</v>
      </c>
      <c r="L31" s="8">
        <v>1507554</v>
      </c>
      <c r="M31" s="8"/>
      <c r="N31" s="8">
        <v>2350221</v>
      </c>
      <c r="O31" s="9">
        <v>344.4</v>
      </c>
      <c r="P31" s="9">
        <v>194.96</v>
      </c>
      <c r="Q31" s="8">
        <v>5815419</v>
      </c>
      <c r="R31" s="9">
        <v>349.88</v>
      </c>
    </row>
    <row r="32" spans="1:18" ht="30" customHeight="1">
      <c r="A32" s="36" t="s">
        <v>123</v>
      </c>
      <c r="B32" s="7">
        <v>4869425</v>
      </c>
      <c r="C32" s="8">
        <v>1689218</v>
      </c>
      <c r="D32" s="8">
        <v>258513</v>
      </c>
      <c r="E32" s="8">
        <v>13859</v>
      </c>
      <c r="F32" s="8">
        <v>2907835</v>
      </c>
      <c r="G32" s="8">
        <v>448274</v>
      </c>
      <c r="H32" s="8"/>
      <c r="I32" s="8">
        <v>4421151</v>
      </c>
      <c r="J32" s="8">
        <v>33598</v>
      </c>
      <c r="K32" s="8">
        <v>102104</v>
      </c>
      <c r="L32" s="8">
        <v>2539668</v>
      </c>
      <c r="M32" s="8"/>
      <c r="N32" s="8">
        <v>2194055</v>
      </c>
      <c r="O32" s="9">
        <v>329.04</v>
      </c>
      <c r="P32" s="9">
        <v>193.9</v>
      </c>
      <c r="Q32" s="8">
        <v>7231331</v>
      </c>
      <c r="R32" s="9">
        <v>356.3</v>
      </c>
    </row>
    <row r="33" spans="1:18" ht="30" customHeight="1" thickBot="1">
      <c r="A33" s="37" t="s">
        <v>159</v>
      </c>
      <c r="B33" s="10">
        <v>3442912</v>
      </c>
      <c r="C33" s="11">
        <v>1284472</v>
      </c>
      <c r="D33" s="11">
        <v>108954</v>
      </c>
      <c r="E33" s="11">
        <v>27012</v>
      </c>
      <c r="F33" s="11">
        <v>2022474</v>
      </c>
      <c r="G33" s="11">
        <v>284498</v>
      </c>
      <c r="H33" s="11"/>
      <c r="I33" s="11">
        <v>3158414</v>
      </c>
      <c r="J33" s="11">
        <v>49596</v>
      </c>
      <c r="K33" s="11">
        <v>7922</v>
      </c>
      <c r="L33" s="11">
        <v>2419137</v>
      </c>
      <c r="M33" s="11">
        <v>580</v>
      </c>
      <c r="N33" s="11">
        <v>965677</v>
      </c>
      <c r="O33" s="74">
        <v>161.44</v>
      </c>
      <c r="P33" s="74">
        <v>92.79</v>
      </c>
      <c r="Q33" s="11">
        <v>7753778</v>
      </c>
      <c r="R33" s="74">
        <v>338.17</v>
      </c>
    </row>
  </sheetData>
  <sheetProtection/>
  <mergeCells count="8">
    <mergeCell ref="A1:R1"/>
    <mergeCell ref="B3:F3"/>
    <mergeCell ref="G3:I3"/>
    <mergeCell ref="J3:N3"/>
    <mergeCell ref="A3:A4"/>
    <mergeCell ref="O3:O4"/>
    <mergeCell ref="Q3:Q4"/>
    <mergeCell ref="R3:R4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pane xSplit="1" ySplit="3" topLeftCell="I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4.25"/>
  <cols>
    <col min="1" max="1" width="25.625" style="15" customWidth="1"/>
    <col min="2" max="12" width="11.625" style="16" customWidth="1"/>
    <col min="13" max="13" width="11.625" style="17" customWidth="1"/>
    <col min="14" max="16384" width="9.00390625" style="15" customWidth="1"/>
  </cols>
  <sheetData>
    <row r="1" spans="1:13" ht="21.75">
      <c r="A1" s="131" t="s">
        <v>157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23" ht="19.5" customHeight="1" thickBot="1">
      <c r="A2" s="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8"/>
      <c r="W2" s="28" t="s">
        <v>54</v>
      </c>
    </row>
    <row r="3" spans="1:24" s="12" customFormat="1" ht="34.5" customHeight="1">
      <c r="A3" s="18" t="s">
        <v>69</v>
      </c>
      <c r="B3" s="19">
        <v>1996</v>
      </c>
      <c r="C3" s="19">
        <v>1997</v>
      </c>
      <c r="D3" s="19">
        <v>1998</v>
      </c>
      <c r="E3" s="19">
        <v>1999</v>
      </c>
      <c r="F3" s="19">
        <v>2000</v>
      </c>
      <c r="G3" s="19">
        <v>2001</v>
      </c>
      <c r="H3" s="19">
        <v>2002</v>
      </c>
      <c r="I3" s="19">
        <v>2003</v>
      </c>
      <c r="J3" s="19">
        <v>2004</v>
      </c>
      <c r="K3" s="19">
        <v>2005</v>
      </c>
      <c r="L3" s="19">
        <v>2006</v>
      </c>
      <c r="M3" s="29">
        <v>2007</v>
      </c>
      <c r="N3" s="30">
        <v>2008</v>
      </c>
      <c r="O3" s="30">
        <v>2009</v>
      </c>
      <c r="P3" s="30">
        <v>2010</v>
      </c>
      <c r="Q3" s="30">
        <v>2011</v>
      </c>
      <c r="R3" s="30">
        <v>2012</v>
      </c>
      <c r="S3" s="30">
        <v>2013</v>
      </c>
      <c r="T3" s="30">
        <v>2014</v>
      </c>
      <c r="U3" s="30">
        <v>2015</v>
      </c>
      <c r="V3" s="30">
        <v>2016</v>
      </c>
      <c r="W3" s="30">
        <v>2017</v>
      </c>
      <c r="X3" s="30">
        <v>2018</v>
      </c>
    </row>
    <row r="4" spans="1:24" s="13" customFormat="1" ht="19.5" customHeight="1">
      <c r="A4" s="20" t="s">
        <v>70</v>
      </c>
      <c r="B4" s="21">
        <v>33</v>
      </c>
      <c r="C4" s="22">
        <v>35</v>
      </c>
      <c r="D4" s="22">
        <v>34</v>
      </c>
      <c r="E4" s="22">
        <v>35</v>
      </c>
      <c r="F4" s="22">
        <v>32</v>
      </c>
      <c r="G4" s="22">
        <v>32</v>
      </c>
      <c r="H4" s="22">
        <v>34</v>
      </c>
      <c r="I4" s="22">
        <v>34</v>
      </c>
      <c r="J4" s="22">
        <v>52</v>
      </c>
      <c r="K4" s="22">
        <v>54</v>
      </c>
      <c r="L4" s="22">
        <v>70</v>
      </c>
      <c r="M4" s="22">
        <v>86</v>
      </c>
      <c r="N4" s="13">
        <v>132</v>
      </c>
      <c r="O4" s="13">
        <v>141</v>
      </c>
      <c r="P4" s="13">
        <v>158</v>
      </c>
      <c r="Q4" s="13">
        <v>181</v>
      </c>
      <c r="R4" s="13">
        <v>191</v>
      </c>
      <c r="S4" s="13">
        <v>186</v>
      </c>
      <c r="T4" s="13">
        <v>194</v>
      </c>
      <c r="U4" s="13">
        <v>174</v>
      </c>
      <c r="V4" s="13">
        <v>182</v>
      </c>
      <c r="W4" s="13">
        <v>164</v>
      </c>
      <c r="X4" s="13">
        <v>154</v>
      </c>
    </row>
    <row r="5" spans="1:13" s="13" customFormat="1" ht="19.5" customHeight="1">
      <c r="A5" s="23" t="s">
        <v>71</v>
      </c>
      <c r="B5" s="24"/>
      <c r="C5" s="22"/>
      <c r="D5" s="22"/>
      <c r="E5" s="22"/>
      <c r="F5" s="22"/>
      <c r="G5" s="22"/>
      <c r="H5" s="22"/>
      <c r="I5" s="22"/>
      <c r="J5" s="22"/>
      <c r="K5" s="22"/>
      <c r="L5" s="22" t="s">
        <v>72</v>
      </c>
      <c r="M5" s="22"/>
    </row>
    <row r="6" spans="1:24" s="13" customFormat="1" ht="19.5" customHeight="1">
      <c r="A6" s="23" t="s">
        <v>161</v>
      </c>
      <c r="B6" s="24">
        <v>282543</v>
      </c>
      <c r="C6" s="22">
        <v>206238</v>
      </c>
      <c r="D6" s="22">
        <v>188044</v>
      </c>
      <c r="E6" s="22">
        <v>147656</v>
      </c>
      <c r="F6" s="22">
        <v>184281</v>
      </c>
      <c r="G6" s="22">
        <v>237156</v>
      </c>
      <c r="H6" s="22">
        <v>582192</v>
      </c>
      <c r="I6" s="22">
        <v>1003930</v>
      </c>
      <c r="J6" s="22">
        <v>1388747</v>
      </c>
      <c r="K6" s="22">
        <v>1475075</v>
      </c>
      <c r="L6" s="22">
        <v>2091569</v>
      </c>
      <c r="M6" s="22">
        <v>3025495</v>
      </c>
      <c r="N6" s="13">
        <v>3381805</v>
      </c>
      <c r="O6" s="13">
        <v>3309377</v>
      </c>
      <c r="P6" s="13">
        <v>4110532</v>
      </c>
      <c r="Q6" s="13">
        <v>5665625</v>
      </c>
      <c r="R6" s="13">
        <v>5848579</v>
      </c>
      <c r="S6" s="13">
        <v>8822756</v>
      </c>
      <c r="T6" s="13">
        <v>11500586</v>
      </c>
      <c r="U6" s="13">
        <v>10994745</v>
      </c>
      <c r="V6" s="13">
        <v>15661186</v>
      </c>
      <c r="W6" s="13">
        <v>18071559</v>
      </c>
      <c r="X6" s="13">
        <v>15669175</v>
      </c>
    </row>
    <row r="7" spans="1:24" s="13" customFormat="1" ht="19.5" customHeight="1">
      <c r="A7" s="23" t="s">
        <v>162</v>
      </c>
      <c r="B7" s="24">
        <v>88447</v>
      </c>
      <c r="C7" s="22">
        <v>43525</v>
      </c>
      <c r="D7" s="22">
        <v>44938</v>
      </c>
      <c r="E7" s="22">
        <v>56881</v>
      </c>
      <c r="F7" s="22">
        <v>78902</v>
      </c>
      <c r="G7" s="22">
        <v>113145</v>
      </c>
      <c r="H7" s="22">
        <v>269019</v>
      </c>
      <c r="I7" s="22">
        <v>325375</v>
      </c>
      <c r="J7" s="22">
        <v>445050</v>
      </c>
      <c r="K7" s="22">
        <v>537801</v>
      </c>
      <c r="L7" s="22">
        <v>801405</v>
      </c>
      <c r="M7" s="22">
        <v>902743</v>
      </c>
      <c r="N7" s="13">
        <v>784840</v>
      </c>
      <c r="O7" s="13">
        <v>905300</v>
      </c>
      <c r="P7" s="13">
        <v>1024545</v>
      </c>
      <c r="Q7" s="13">
        <v>1326406</v>
      </c>
      <c r="R7" s="13">
        <v>1521651</v>
      </c>
      <c r="S7" s="13">
        <v>1988960</v>
      </c>
      <c r="T7" s="13">
        <v>2503754</v>
      </c>
      <c r="U7" s="13">
        <v>2672940</v>
      </c>
      <c r="V7" s="13">
        <v>4147124</v>
      </c>
      <c r="W7" s="13">
        <v>4869425</v>
      </c>
      <c r="X7" s="13">
        <v>3442912</v>
      </c>
    </row>
    <row r="8" spans="1:13" s="13" customFormat="1" ht="19.5" customHeight="1">
      <c r="A8" s="23" t="s">
        <v>73</v>
      </c>
      <c r="B8" s="24"/>
      <c r="C8" s="22"/>
      <c r="D8" s="22"/>
      <c r="E8" s="22"/>
      <c r="F8" s="22"/>
      <c r="G8" s="22"/>
      <c r="H8" s="22"/>
      <c r="I8" s="22"/>
      <c r="J8" s="22"/>
      <c r="K8" s="22" t="s">
        <v>72</v>
      </c>
      <c r="L8" s="22" t="s">
        <v>72</v>
      </c>
      <c r="M8" s="22" t="s">
        <v>72</v>
      </c>
    </row>
    <row r="9" spans="1:24" s="13" customFormat="1" ht="19.5" customHeight="1">
      <c r="A9" s="23" t="s">
        <v>74</v>
      </c>
      <c r="B9" s="24">
        <v>58530</v>
      </c>
      <c r="C9" s="22">
        <v>28490</v>
      </c>
      <c r="D9" s="22">
        <v>29771</v>
      </c>
      <c r="E9" s="22">
        <v>39539</v>
      </c>
      <c r="F9" s="22">
        <v>48756</v>
      </c>
      <c r="G9" s="22">
        <v>78252</v>
      </c>
      <c r="H9" s="22">
        <v>91823</v>
      </c>
      <c r="I9" s="22">
        <v>189201</v>
      </c>
      <c r="J9" s="22">
        <v>235264</v>
      </c>
      <c r="K9" s="22">
        <v>341663</v>
      </c>
      <c r="L9" s="22">
        <v>351996</v>
      </c>
      <c r="M9" s="22">
        <v>433536</v>
      </c>
      <c r="N9" s="13">
        <v>569039</v>
      </c>
      <c r="O9" s="13">
        <v>595055</v>
      </c>
      <c r="P9" s="13">
        <v>629385</v>
      </c>
      <c r="Q9" s="13">
        <v>757629</v>
      </c>
      <c r="R9" s="13">
        <v>936802</v>
      </c>
      <c r="S9" s="13">
        <v>1027370</v>
      </c>
      <c r="T9" s="13">
        <v>1274650</v>
      </c>
      <c r="U9" s="13">
        <v>1159278</v>
      </c>
      <c r="V9" s="13">
        <v>1396412</v>
      </c>
      <c r="W9" s="13">
        <v>1689218</v>
      </c>
      <c r="X9" s="13">
        <v>1284472</v>
      </c>
    </row>
    <row r="10" spans="1:24" s="13" customFormat="1" ht="19.5" customHeight="1">
      <c r="A10" s="23" t="s">
        <v>75</v>
      </c>
      <c r="B10" s="24">
        <v>4404</v>
      </c>
      <c r="C10" s="22">
        <v>4553</v>
      </c>
      <c r="D10" s="22">
        <v>2067</v>
      </c>
      <c r="E10" s="22">
        <v>3087</v>
      </c>
      <c r="F10" s="22">
        <v>448</v>
      </c>
      <c r="G10" s="22">
        <v>764</v>
      </c>
      <c r="H10" s="22">
        <v>2800</v>
      </c>
      <c r="I10" s="22">
        <v>2054</v>
      </c>
      <c r="J10" s="22">
        <v>26567</v>
      </c>
      <c r="K10" s="22">
        <v>16069</v>
      </c>
      <c r="L10" s="22">
        <v>26026</v>
      </c>
      <c r="M10" s="22">
        <v>14728</v>
      </c>
      <c r="N10" s="13">
        <v>35972</v>
      </c>
      <c r="O10" s="13">
        <v>34792</v>
      </c>
      <c r="P10" s="13">
        <v>96959</v>
      </c>
      <c r="Q10" s="13">
        <v>71595</v>
      </c>
      <c r="R10" s="13">
        <v>98718</v>
      </c>
      <c r="S10" s="13">
        <v>149944</v>
      </c>
      <c r="T10" s="13">
        <v>189420</v>
      </c>
      <c r="U10" s="13">
        <v>146473</v>
      </c>
      <c r="V10" s="13">
        <v>222983</v>
      </c>
      <c r="W10" s="13">
        <v>258513</v>
      </c>
      <c r="X10" s="13">
        <v>108954</v>
      </c>
    </row>
    <row r="11" spans="1:24" s="13" customFormat="1" ht="19.5" customHeight="1">
      <c r="A11" s="23" t="s">
        <v>76</v>
      </c>
      <c r="B11" s="24">
        <v>17</v>
      </c>
      <c r="C11" s="22">
        <v>983</v>
      </c>
      <c r="D11" s="22">
        <v>1084</v>
      </c>
      <c r="E11" s="22">
        <v>1000</v>
      </c>
      <c r="F11" s="22">
        <v>327</v>
      </c>
      <c r="G11" s="22"/>
      <c r="H11" s="22">
        <v>609</v>
      </c>
      <c r="I11" s="22">
        <v>243</v>
      </c>
      <c r="J11" s="22">
        <v>5241</v>
      </c>
      <c r="K11" s="22">
        <v>973</v>
      </c>
      <c r="L11" s="22">
        <v>5938</v>
      </c>
      <c r="M11" s="22">
        <v>4136</v>
      </c>
      <c r="N11" s="13">
        <v>12379</v>
      </c>
      <c r="O11" s="13">
        <v>27726</v>
      </c>
      <c r="P11" s="13">
        <v>31045</v>
      </c>
      <c r="Q11" s="13">
        <v>7628</v>
      </c>
      <c r="R11" s="13">
        <v>13042</v>
      </c>
      <c r="S11" s="13">
        <v>40092</v>
      </c>
      <c r="T11" s="13">
        <v>52606</v>
      </c>
      <c r="U11" s="13">
        <v>11207</v>
      </c>
      <c r="V11" s="13">
        <v>34814</v>
      </c>
      <c r="W11" s="13">
        <v>13859</v>
      </c>
      <c r="X11" s="13">
        <v>27012</v>
      </c>
    </row>
    <row r="12" spans="1:24" s="13" customFormat="1" ht="19.5" customHeight="1">
      <c r="A12" s="23" t="s">
        <v>77</v>
      </c>
      <c r="B12" s="24">
        <v>25496</v>
      </c>
      <c r="C12" s="22">
        <v>9499</v>
      </c>
      <c r="D12" s="22">
        <v>12016</v>
      </c>
      <c r="E12" s="22">
        <v>13255</v>
      </c>
      <c r="F12" s="22">
        <v>29371</v>
      </c>
      <c r="G12" s="22">
        <v>34129</v>
      </c>
      <c r="H12" s="22">
        <v>173787</v>
      </c>
      <c r="I12" s="22">
        <v>133877</v>
      </c>
      <c r="J12" s="22">
        <v>172978</v>
      </c>
      <c r="K12" s="22">
        <v>179096</v>
      </c>
      <c r="L12" s="22">
        <v>417445</v>
      </c>
      <c r="M12" s="22">
        <v>450343</v>
      </c>
      <c r="N12" s="13">
        <v>167450</v>
      </c>
      <c r="O12" s="13">
        <v>247727</v>
      </c>
      <c r="P12" s="13">
        <v>267156</v>
      </c>
      <c r="Q12" s="13">
        <v>489554</v>
      </c>
      <c r="R12" s="13">
        <v>473089</v>
      </c>
      <c r="S12" s="13">
        <v>771554</v>
      </c>
      <c r="T12" s="13">
        <v>987078</v>
      </c>
      <c r="U12" s="13">
        <v>1355982</v>
      </c>
      <c r="V12" s="13">
        <v>2492915</v>
      </c>
      <c r="W12" s="13">
        <v>2907835</v>
      </c>
      <c r="X12" s="13">
        <v>2022474</v>
      </c>
    </row>
    <row r="13" spans="1:13" s="13" customFormat="1" ht="19.5" customHeight="1">
      <c r="A13" s="23" t="s">
        <v>78</v>
      </c>
      <c r="B13" s="24"/>
      <c r="C13" s="22"/>
      <c r="D13" s="22"/>
      <c r="E13" s="22"/>
      <c r="F13" s="22"/>
      <c r="G13" s="22"/>
      <c r="H13" s="22"/>
      <c r="I13" s="22"/>
      <c r="J13" s="22"/>
      <c r="K13" s="22" t="s">
        <v>72</v>
      </c>
      <c r="L13" s="22" t="s">
        <v>72</v>
      </c>
      <c r="M13" s="22" t="s">
        <v>72</v>
      </c>
    </row>
    <row r="14" spans="1:24" s="13" customFormat="1" ht="19.5" customHeight="1">
      <c r="A14" s="23" t="s">
        <v>79</v>
      </c>
      <c r="B14" s="24">
        <v>50570</v>
      </c>
      <c r="C14" s="22">
        <v>27991</v>
      </c>
      <c r="D14" s="22">
        <v>31098</v>
      </c>
      <c r="E14" s="22">
        <v>45667</v>
      </c>
      <c r="F14" s="22">
        <v>70625</v>
      </c>
      <c r="G14" s="22">
        <v>91788</v>
      </c>
      <c r="H14" s="22">
        <v>222060</v>
      </c>
      <c r="I14" s="22">
        <v>286771</v>
      </c>
      <c r="J14" s="22">
        <v>384382</v>
      </c>
      <c r="K14" s="22">
        <v>417778</v>
      </c>
      <c r="L14" s="22">
        <v>668231</v>
      </c>
      <c r="M14" s="22">
        <v>703411</v>
      </c>
      <c r="N14" s="13">
        <v>544700</v>
      </c>
      <c r="O14" s="13">
        <v>617654</v>
      </c>
      <c r="P14" s="13">
        <v>564163</v>
      </c>
      <c r="Q14" s="13">
        <v>787372</v>
      </c>
      <c r="R14" s="13">
        <v>818352</v>
      </c>
      <c r="S14" s="13">
        <v>1193453</v>
      </c>
      <c r="T14" s="13">
        <v>1552799</v>
      </c>
      <c r="U14" s="13">
        <v>1747420</v>
      </c>
      <c r="V14" s="13">
        <v>2722008</v>
      </c>
      <c r="W14" s="13">
        <v>3521119</v>
      </c>
      <c r="X14" s="13">
        <v>2344132</v>
      </c>
    </row>
    <row r="15" spans="1:24" s="13" customFormat="1" ht="19.5" customHeight="1">
      <c r="A15" s="23" t="s">
        <v>80</v>
      </c>
      <c r="B15" s="24">
        <v>16112</v>
      </c>
      <c r="C15" s="22">
        <v>6036</v>
      </c>
      <c r="D15" s="22">
        <v>2974</v>
      </c>
      <c r="E15" s="22">
        <v>1454</v>
      </c>
      <c r="F15" s="22">
        <v>70</v>
      </c>
      <c r="G15" s="22">
        <v>2550</v>
      </c>
      <c r="H15" s="22">
        <v>2479</v>
      </c>
      <c r="I15" s="22">
        <v>8434</v>
      </c>
      <c r="J15" s="22">
        <v>11453</v>
      </c>
      <c r="K15" s="22">
        <v>8384</v>
      </c>
      <c r="L15" s="22">
        <v>14535</v>
      </c>
      <c r="M15" s="22">
        <v>42428</v>
      </c>
      <c r="N15" s="13">
        <v>66561</v>
      </c>
      <c r="O15" s="13">
        <v>86634</v>
      </c>
      <c r="P15" s="13">
        <v>151926</v>
      </c>
      <c r="Q15" s="13">
        <v>142128</v>
      </c>
      <c r="R15" s="13">
        <v>155029</v>
      </c>
      <c r="S15" s="13">
        <v>195543</v>
      </c>
      <c r="T15" s="13">
        <v>172925</v>
      </c>
      <c r="U15" s="13">
        <v>96647</v>
      </c>
      <c r="V15" s="13">
        <v>232813</v>
      </c>
      <c r="W15" s="13">
        <v>192205</v>
      </c>
      <c r="X15" s="13">
        <v>173897</v>
      </c>
    </row>
    <row r="16" spans="1:24" s="13" customFormat="1" ht="19.5" customHeight="1">
      <c r="A16" s="23" t="s">
        <v>81</v>
      </c>
      <c r="B16" s="24">
        <v>9280</v>
      </c>
      <c r="C16" s="22">
        <v>7559</v>
      </c>
      <c r="D16" s="22">
        <v>5615</v>
      </c>
      <c r="E16" s="22">
        <v>1911</v>
      </c>
      <c r="F16" s="22">
        <v>3529</v>
      </c>
      <c r="G16" s="22">
        <v>5120</v>
      </c>
      <c r="H16" s="22">
        <v>27109</v>
      </c>
      <c r="I16" s="22">
        <v>16594</v>
      </c>
      <c r="J16" s="22">
        <v>31381</v>
      </c>
      <c r="K16" s="22">
        <v>96705</v>
      </c>
      <c r="L16" s="22">
        <v>67841</v>
      </c>
      <c r="M16" s="22">
        <v>55400</v>
      </c>
      <c r="N16" s="13">
        <v>56267</v>
      </c>
      <c r="O16" s="13">
        <v>75379</v>
      </c>
      <c r="P16" s="13">
        <v>132886</v>
      </c>
      <c r="Q16" s="13">
        <v>174353</v>
      </c>
      <c r="R16" s="13">
        <v>166419</v>
      </c>
      <c r="S16" s="13">
        <v>283323</v>
      </c>
      <c r="T16" s="13">
        <v>401045</v>
      </c>
      <c r="U16" s="13">
        <v>321101</v>
      </c>
      <c r="V16" s="13">
        <v>380421</v>
      </c>
      <c r="W16" s="13">
        <v>288406</v>
      </c>
      <c r="X16" s="13">
        <v>260563</v>
      </c>
    </row>
    <row r="17" spans="1:24" s="13" customFormat="1" ht="19.5" customHeight="1">
      <c r="A17" s="23" t="s">
        <v>82</v>
      </c>
      <c r="B17" s="24">
        <v>12485</v>
      </c>
      <c r="C17" s="22">
        <v>1939</v>
      </c>
      <c r="D17" s="22">
        <v>5251</v>
      </c>
      <c r="E17" s="22">
        <v>7849</v>
      </c>
      <c r="F17" s="22">
        <v>4678</v>
      </c>
      <c r="G17" s="22">
        <v>13687</v>
      </c>
      <c r="H17" s="22">
        <v>17371</v>
      </c>
      <c r="I17" s="22">
        <v>13576</v>
      </c>
      <c r="J17" s="22">
        <v>17834</v>
      </c>
      <c r="K17" s="22">
        <v>14934</v>
      </c>
      <c r="L17" s="22">
        <v>50798</v>
      </c>
      <c r="M17" s="22">
        <v>101504</v>
      </c>
      <c r="N17" s="13">
        <v>117312</v>
      </c>
      <c r="O17" s="13">
        <v>125633</v>
      </c>
      <c r="P17" s="13">
        <v>175570</v>
      </c>
      <c r="Q17" s="13">
        <v>222553</v>
      </c>
      <c r="R17" s="13">
        <v>381851</v>
      </c>
      <c r="S17" s="13">
        <v>316641</v>
      </c>
      <c r="T17" s="13">
        <v>376985</v>
      </c>
      <c r="U17" s="13">
        <v>507772</v>
      </c>
      <c r="V17" s="13">
        <v>811882</v>
      </c>
      <c r="W17" s="13">
        <v>867695</v>
      </c>
      <c r="X17" s="13">
        <v>664320</v>
      </c>
    </row>
    <row r="18" spans="1:24" s="13" customFormat="1" ht="19.5" customHeight="1">
      <c r="A18" s="23" t="s">
        <v>83</v>
      </c>
      <c r="B18" s="24">
        <v>30207</v>
      </c>
      <c r="C18" s="22">
        <v>43964</v>
      </c>
      <c r="D18" s="22">
        <v>47231</v>
      </c>
      <c r="E18" s="22">
        <v>41034</v>
      </c>
      <c r="F18" s="22">
        <v>37136</v>
      </c>
      <c r="G18" s="22">
        <v>60230</v>
      </c>
      <c r="H18" s="22">
        <v>109656</v>
      </c>
      <c r="I18" s="22">
        <v>127931</v>
      </c>
      <c r="J18" s="22">
        <v>119125</v>
      </c>
      <c r="K18" s="22">
        <v>231394</v>
      </c>
      <c r="L18" s="22">
        <v>146462</v>
      </c>
      <c r="M18" s="22">
        <v>284939</v>
      </c>
      <c r="N18" s="13">
        <v>470584</v>
      </c>
      <c r="O18" s="13">
        <v>347371</v>
      </c>
      <c r="P18" s="13">
        <v>344298</v>
      </c>
      <c r="Q18" s="13">
        <v>543766</v>
      </c>
      <c r="R18" s="13">
        <v>814257</v>
      </c>
      <c r="S18" s="13">
        <v>1098068</v>
      </c>
      <c r="T18" s="13">
        <v>898400</v>
      </c>
      <c r="U18" s="13">
        <v>1432875</v>
      </c>
      <c r="V18" s="13">
        <v>2259075</v>
      </c>
      <c r="W18" s="13">
        <v>1809454</v>
      </c>
      <c r="X18" s="13">
        <v>1087992</v>
      </c>
    </row>
    <row r="19" spans="1:24" s="14" customFormat="1" ht="19.5" customHeight="1">
      <c r="A19" s="23" t="s">
        <v>84</v>
      </c>
      <c r="B19" s="24">
        <v>1148312</v>
      </c>
      <c r="C19" s="22">
        <v>921362</v>
      </c>
      <c r="D19" s="22">
        <v>796281</v>
      </c>
      <c r="E19" s="22">
        <v>675888</v>
      </c>
      <c r="F19" s="22">
        <v>114715</v>
      </c>
      <c r="G19" s="22">
        <v>1513125</v>
      </c>
      <c r="H19" s="22">
        <v>2437907</v>
      </c>
      <c r="I19" s="22">
        <v>3760433</v>
      </c>
      <c r="J19" s="22">
        <v>4682239</v>
      </c>
      <c r="K19" s="22">
        <v>4255592</v>
      </c>
      <c r="L19" s="22">
        <v>4913167</v>
      </c>
      <c r="M19" s="22">
        <v>6967651</v>
      </c>
      <c r="N19" s="14">
        <v>7569988</v>
      </c>
      <c r="O19" s="14">
        <v>7060799</v>
      </c>
      <c r="P19" s="14">
        <v>8075626</v>
      </c>
      <c r="Q19" s="14">
        <v>9778940</v>
      </c>
      <c r="R19" s="14">
        <v>9709465</v>
      </c>
      <c r="S19" s="14">
        <v>11281308</v>
      </c>
      <c r="T19" s="14">
        <v>14417060</v>
      </c>
      <c r="U19" s="14">
        <v>13041505</v>
      </c>
      <c r="V19" s="14">
        <v>15778603</v>
      </c>
      <c r="W19" s="14">
        <v>15642336</v>
      </c>
      <c r="X19" s="14">
        <v>13877486</v>
      </c>
    </row>
    <row r="20" spans="1:24" s="14" customFormat="1" ht="19.5" customHeight="1">
      <c r="A20" s="23" t="s">
        <v>85</v>
      </c>
      <c r="B20" s="24">
        <v>915127</v>
      </c>
      <c r="C20" s="22">
        <v>661140</v>
      </c>
      <c r="D20" s="22">
        <v>544592</v>
      </c>
      <c r="E20" s="22">
        <v>590731</v>
      </c>
      <c r="F20" s="22">
        <v>1036083</v>
      </c>
      <c r="G20" s="22">
        <v>1300680</v>
      </c>
      <c r="H20" s="22">
        <v>1986180</v>
      </c>
      <c r="I20" s="22">
        <v>3407159</v>
      </c>
      <c r="J20" s="22">
        <v>3739312</v>
      </c>
      <c r="K20" s="22">
        <v>3145793</v>
      </c>
      <c r="L20" s="22">
        <v>3637900</v>
      </c>
      <c r="M20" s="22">
        <v>4742782</v>
      </c>
      <c r="N20" s="14">
        <v>5041827</v>
      </c>
      <c r="O20" s="14">
        <v>4138287</v>
      </c>
      <c r="P20" s="14">
        <v>4423116</v>
      </c>
      <c r="Q20" s="14">
        <v>5147093</v>
      </c>
      <c r="R20" s="14">
        <v>4737260</v>
      </c>
      <c r="S20" s="14">
        <v>5607284</v>
      </c>
      <c r="T20" s="14">
        <v>7698611</v>
      </c>
      <c r="U20" s="14">
        <v>7793636</v>
      </c>
      <c r="V20" s="14">
        <v>8121823</v>
      </c>
      <c r="W20" s="14">
        <v>8030850</v>
      </c>
      <c r="X20" s="14">
        <v>6935098</v>
      </c>
    </row>
    <row r="21" spans="1:24" s="14" customFormat="1" ht="19.5" customHeight="1">
      <c r="A21" s="23" t="s">
        <v>58</v>
      </c>
      <c r="B21" s="24">
        <v>378255</v>
      </c>
      <c r="C21" s="22">
        <v>353979</v>
      </c>
      <c r="D21" s="22">
        <v>401398</v>
      </c>
      <c r="E21" s="22">
        <v>305383</v>
      </c>
      <c r="F21" s="22">
        <v>361166</v>
      </c>
      <c r="G21" s="22">
        <v>607975</v>
      </c>
      <c r="H21" s="22">
        <v>1052260</v>
      </c>
      <c r="I21" s="22">
        <v>976990</v>
      </c>
      <c r="J21" s="22">
        <v>908100</v>
      </c>
      <c r="K21" s="22">
        <v>1578625</v>
      </c>
      <c r="L21" s="22">
        <v>946206</v>
      </c>
      <c r="M21" s="22">
        <v>1410114</v>
      </c>
      <c r="N21" s="14">
        <v>1670468</v>
      </c>
      <c r="O21" s="14">
        <v>1632734</v>
      </c>
      <c r="P21" s="14">
        <v>1123659</v>
      </c>
      <c r="Q21" s="14">
        <v>1686976</v>
      </c>
      <c r="R21" s="14">
        <v>2386097</v>
      </c>
      <c r="S21" s="14">
        <v>1788561</v>
      </c>
      <c r="T21" s="14">
        <v>1298080</v>
      </c>
      <c r="U21" s="14">
        <v>1942107</v>
      </c>
      <c r="V21" s="14">
        <v>3444039</v>
      </c>
      <c r="W21" s="14">
        <v>3290444</v>
      </c>
      <c r="X21" s="14">
        <v>1614405</v>
      </c>
    </row>
    <row r="22" spans="1:24" s="14" customFormat="1" ht="19.5" customHeight="1">
      <c r="A22" s="23" t="s">
        <v>85</v>
      </c>
      <c r="B22" s="24">
        <v>343174</v>
      </c>
      <c r="C22" s="22">
        <v>257260</v>
      </c>
      <c r="D22" s="22">
        <v>273381</v>
      </c>
      <c r="E22" s="22">
        <v>227813</v>
      </c>
      <c r="F22" s="22">
        <v>326677</v>
      </c>
      <c r="G22" s="22">
        <v>588224</v>
      </c>
      <c r="H22" s="22">
        <v>923402</v>
      </c>
      <c r="I22" s="22">
        <v>878556</v>
      </c>
      <c r="J22" s="22">
        <v>808489</v>
      </c>
      <c r="K22" s="22">
        <v>1325622</v>
      </c>
      <c r="L22" s="22">
        <v>768073</v>
      </c>
      <c r="M22" s="22">
        <v>779870</v>
      </c>
      <c r="N22" s="14">
        <v>1344289</v>
      </c>
      <c r="O22" s="14">
        <v>1204963</v>
      </c>
      <c r="P22" s="14">
        <v>550743</v>
      </c>
      <c r="Q22" s="14">
        <v>957730</v>
      </c>
      <c r="R22" s="14">
        <v>1575874</v>
      </c>
      <c r="S22" s="14">
        <v>901308</v>
      </c>
      <c r="T22" s="14">
        <v>603378</v>
      </c>
      <c r="U22" s="14">
        <v>1264149</v>
      </c>
      <c r="V22" s="14">
        <v>1949638</v>
      </c>
      <c r="W22" s="14">
        <v>1939039</v>
      </c>
      <c r="X22" s="14">
        <v>927943</v>
      </c>
    </row>
    <row r="23" spans="1:24" s="14" customFormat="1" ht="19.5" customHeight="1">
      <c r="A23" s="23" t="s">
        <v>86</v>
      </c>
      <c r="B23" s="24"/>
      <c r="C23" s="22"/>
      <c r="D23" s="22"/>
      <c r="E23" s="22"/>
      <c r="F23" s="22"/>
      <c r="G23" s="22"/>
      <c r="H23" s="22"/>
      <c r="I23" s="22"/>
      <c r="J23" s="22"/>
      <c r="K23" s="22">
        <v>24469</v>
      </c>
      <c r="L23" s="22">
        <v>28182</v>
      </c>
      <c r="M23" s="22">
        <v>320826</v>
      </c>
      <c r="N23" s="14">
        <v>27817</v>
      </c>
      <c r="O23" s="14">
        <v>308994</v>
      </c>
      <c r="P23" s="14">
        <v>308994</v>
      </c>
      <c r="Q23" s="14">
        <v>321711</v>
      </c>
      <c r="R23" s="14">
        <v>321934</v>
      </c>
      <c r="S23" s="14">
        <v>349071</v>
      </c>
      <c r="T23" s="14">
        <v>60763</v>
      </c>
      <c r="U23" s="14">
        <v>13117</v>
      </c>
      <c r="V23" s="14">
        <v>149751</v>
      </c>
      <c r="W23" s="14">
        <v>104685</v>
      </c>
      <c r="X23" s="14">
        <v>193560</v>
      </c>
    </row>
    <row r="24" spans="1:24" s="14" customFormat="1" ht="19.5" customHeight="1">
      <c r="A24" s="23" t="s">
        <v>87</v>
      </c>
      <c r="B24" s="24">
        <v>302258</v>
      </c>
      <c r="C24" s="22">
        <v>272258</v>
      </c>
      <c r="D24" s="22">
        <v>467283</v>
      </c>
      <c r="E24" s="22">
        <v>304793</v>
      </c>
      <c r="F24" s="22">
        <v>459579</v>
      </c>
      <c r="G24" s="22">
        <v>490039</v>
      </c>
      <c r="H24" s="22">
        <v>741067</v>
      </c>
      <c r="I24" s="22">
        <v>775709</v>
      </c>
      <c r="J24" s="22">
        <v>1102616</v>
      </c>
      <c r="K24" s="22">
        <v>579970</v>
      </c>
      <c r="L24" s="22">
        <v>1122946</v>
      </c>
      <c r="M24" s="22">
        <v>1753788</v>
      </c>
      <c r="N24" s="14">
        <v>876970</v>
      </c>
      <c r="O24" s="14">
        <v>1681456</v>
      </c>
      <c r="P24" s="14">
        <v>1154695</v>
      </c>
      <c r="Q24" s="14">
        <v>809259</v>
      </c>
      <c r="R24" s="14">
        <v>960824</v>
      </c>
      <c r="S24" s="14">
        <v>1360429</v>
      </c>
      <c r="T24" s="14">
        <v>1856242</v>
      </c>
      <c r="U24" s="14">
        <v>2700086</v>
      </c>
      <c r="V24" s="14">
        <v>3498804</v>
      </c>
      <c r="W24" s="14">
        <v>3562994</v>
      </c>
      <c r="X24" s="14">
        <v>3381651</v>
      </c>
    </row>
    <row r="25" spans="1:24" s="14" customFormat="1" ht="19.5" customHeight="1">
      <c r="A25" s="23" t="s">
        <v>85</v>
      </c>
      <c r="B25" s="24">
        <v>245587</v>
      </c>
      <c r="C25" s="22">
        <v>233267</v>
      </c>
      <c r="D25" s="22">
        <v>299806</v>
      </c>
      <c r="E25" s="22">
        <v>246549</v>
      </c>
      <c r="F25" s="22">
        <v>406839</v>
      </c>
      <c r="G25" s="22">
        <v>453069</v>
      </c>
      <c r="H25" s="22">
        <v>661845</v>
      </c>
      <c r="I25" s="22">
        <v>692142</v>
      </c>
      <c r="J25" s="22">
        <v>993260</v>
      </c>
      <c r="K25" s="22">
        <v>533164</v>
      </c>
      <c r="L25" s="22">
        <v>995027</v>
      </c>
      <c r="M25" s="22">
        <v>1647596</v>
      </c>
      <c r="N25" s="14">
        <v>780287</v>
      </c>
      <c r="O25" s="14">
        <v>1395274</v>
      </c>
      <c r="P25" s="14">
        <v>788349</v>
      </c>
      <c r="Q25" s="14">
        <v>593514</v>
      </c>
      <c r="R25" s="14">
        <v>772547</v>
      </c>
      <c r="S25" s="14">
        <v>1023051</v>
      </c>
      <c r="T25" s="14">
        <v>1643211</v>
      </c>
      <c r="U25" s="14">
        <v>2219533</v>
      </c>
      <c r="V25" s="14">
        <v>3043186</v>
      </c>
      <c r="W25" s="14">
        <v>2715940</v>
      </c>
      <c r="X25" s="14">
        <v>2344137</v>
      </c>
    </row>
    <row r="26" spans="1:24" s="14" customFormat="1" ht="19.5" customHeight="1">
      <c r="A26" s="23" t="s">
        <v>59</v>
      </c>
      <c r="B26" s="24">
        <v>51727</v>
      </c>
      <c r="C26" s="22">
        <v>43202</v>
      </c>
      <c r="D26" s="22">
        <v>78968</v>
      </c>
      <c r="E26" s="22">
        <v>52474</v>
      </c>
      <c r="F26" s="22">
        <v>83202</v>
      </c>
      <c r="G26" s="22">
        <v>90134</v>
      </c>
      <c r="H26" s="22">
        <v>192660</v>
      </c>
      <c r="I26" s="22">
        <v>237025</v>
      </c>
      <c r="J26" s="22">
        <v>438339</v>
      </c>
      <c r="K26" s="22">
        <v>384344</v>
      </c>
      <c r="L26" s="22">
        <v>718310</v>
      </c>
      <c r="M26" s="22">
        <v>1434884</v>
      </c>
      <c r="N26" s="14">
        <v>835673</v>
      </c>
      <c r="O26" s="14">
        <v>1832366</v>
      </c>
      <c r="P26" s="14">
        <v>1489671</v>
      </c>
      <c r="Q26" s="14">
        <v>1146766</v>
      </c>
      <c r="R26" s="14">
        <v>1302724</v>
      </c>
      <c r="S26" s="14">
        <v>1774042</v>
      </c>
      <c r="T26" s="14">
        <v>2241854</v>
      </c>
      <c r="U26" s="14">
        <v>3224268</v>
      </c>
      <c r="V26" s="14">
        <v>5815419</v>
      </c>
      <c r="W26" s="14">
        <v>7231331</v>
      </c>
      <c r="X26" s="14">
        <v>7753778</v>
      </c>
    </row>
    <row r="27" spans="1:24" s="14" customFormat="1" ht="19.5" customHeight="1">
      <c r="A27" s="23" t="s">
        <v>85</v>
      </c>
      <c r="B27" s="24">
        <v>32874</v>
      </c>
      <c r="C27" s="22">
        <v>33008</v>
      </c>
      <c r="D27" s="22">
        <v>40478</v>
      </c>
      <c r="E27" s="22">
        <v>45491</v>
      </c>
      <c r="F27" s="22">
        <v>72645</v>
      </c>
      <c r="G27" s="22">
        <v>80646</v>
      </c>
      <c r="H27" s="22">
        <v>167666</v>
      </c>
      <c r="I27" s="22">
        <v>198317</v>
      </c>
      <c r="J27" s="22">
        <v>387434</v>
      </c>
      <c r="K27" s="22">
        <v>348375</v>
      </c>
      <c r="L27" s="22">
        <v>616489</v>
      </c>
      <c r="M27" s="22">
        <v>1339594</v>
      </c>
      <c r="N27" s="14">
        <v>723688</v>
      </c>
      <c r="O27" s="14">
        <v>1592755</v>
      </c>
      <c r="P27" s="14">
        <v>1187947</v>
      </c>
      <c r="Q27" s="14">
        <v>883472</v>
      </c>
      <c r="R27" s="14">
        <v>1100607</v>
      </c>
      <c r="S27" s="14">
        <v>1452711</v>
      </c>
      <c r="T27" s="14">
        <v>2010850</v>
      </c>
      <c r="U27" s="14">
        <v>2839518</v>
      </c>
      <c r="V27" s="14">
        <v>5285005</v>
      </c>
      <c r="W27" s="14">
        <v>6402887</v>
      </c>
      <c r="X27" s="14">
        <v>6260778</v>
      </c>
    </row>
    <row r="28" spans="1:24" s="14" customFormat="1" ht="19.5" customHeight="1">
      <c r="A28" s="23" t="s">
        <v>88</v>
      </c>
      <c r="B28" s="24">
        <v>214603</v>
      </c>
      <c r="C28" s="22">
        <v>414080</v>
      </c>
      <c r="D28" s="22">
        <v>348195</v>
      </c>
      <c r="E28" s="22">
        <v>257404</v>
      </c>
      <c r="F28" s="22">
        <v>128130</v>
      </c>
      <c r="G28" s="22">
        <v>57891</v>
      </c>
      <c r="H28" s="22">
        <v>110307</v>
      </c>
      <c r="I28" s="22">
        <v>155806</v>
      </c>
      <c r="J28" s="22">
        <v>48694</v>
      </c>
      <c r="K28" s="22">
        <v>194580</v>
      </c>
      <c r="L28" s="22">
        <v>193189</v>
      </c>
      <c r="M28" s="22">
        <v>164466</v>
      </c>
      <c r="N28" s="14">
        <v>108299</v>
      </c>
      <c r="O28" s="14">
        <v>101235</v>
      </c>
      <c r="P28" s="14">
        <v>114377</v>
      </c>
      <c r="Q28" s="14">
        <v>163334</v>
      </c>
      <c r="R28" s="14">
        <v>219514</v>
      </c>
      <c r="S28" s="14">
        <v>990442</v>
      </c>
      <c r="T28" s="14">
        <v>738984</v>
      </c>
      <c r="U28" s="14">
        <v>701097</v>
      </c>
      <c r="V28" s="14">
        <v>1097171</v>
      </c>
      <c r="W28" s="14">
        <v>1010179</v>
      </c>
      <c r="X28" s="14">
        <v>693941</v>
      </c>
    </row>
    <row r="29" spans="1:24" s="14" customFormat="1" ht="19.5" customHeight="1">
      <c r="A29" s="23" t="s">
        <v>85</v>
      </c>
      <c r="B29" s="24">
        <v>192368</v>
      </c>
      <c r="C29" s="22">
        <v>302310</v>
      </c>
      <c r="D29" s="22">
        <v>232542</v>
      </c>
      <c r="E29" s="22">
        <v>186196</v>
      </c>
      <c r="F29" s="22">
        <v>97722</v>
      </c>
      <c r="G29" s="22">
        <v>46454</v>
      </c>
      <c r="H29" s="22">
        <v>81621</v>
      </c>
      <c r="I29" s="22">
        <v>128498</v>
      </c>
      <c r="J29" s="22">
        <v>36039</v>
      </c>
      <c r="K29" s="22">
        <v>131559</v>
      </c>
      <c r="L29" s="22">
        <v>124832</v>
      </c>
      <c r="M29" s="22">
        <v>88663</v>
      </c>
      <c r="N29" s="14">
        <v>48574</v>
      </c>
      <c r="O29" s="14">
        <v>27151</v>
      </c>
      <c r="P29" s="14">
        <v>20077</v>
      </c>
      <c r="Q29" s="14">
        <v>67803</v>
      </c>
      <c r="R29" s="14">
        <v>91148</v>
      </c>
      <c r="S29" s="14">
        <v>296461</v>
      </c>
      <c r="T29" s="14">
        <v>356902</v>
      </c>
      <c r="U29" s="14">
        <v>307210</v>
      </c>
      <c r="V29" s="14">
        <v>269351</v>
      </c>
      <c r="W29" s="14">
        <v>155262</v>
      </c>
      <c r="X29" s="14">
        <v>74307</v>
      </c>
    </row>
    <row r="30" spans="1:13" s="14" customFormat="1" ht="19.5" customHeight="1">
      <c r="A30" s="23" t="s">
        <v>163</v>
      </c>
      <c r="B30" s="24"/>
      <c r="C30" s="22"/>
      <c r="D30" s="22"/>
      <c r="E30" s="22"/>
      <c r="F30" s="22"/>
      <c r="G30" s="22"/>
      <c r="H30" s="22"/>
      <c r="I30" s="22"/>
      <c r="J30" s="22"/>
      <c r="K30" s="22" t="s">
        <v>72</v>
      </c>
      <c r="L30" s="22" t="s">
        <v>72</v>
      </c>
      <c r="M30" s="22"/>
    </row>
    <row r="31" spans="1:24" s="14" customFormat="1" ht="19.5" customHeight="1">
      <c r="A31" s="23" t="s">
        <v>89</v>
      </c>
      <c r="B31" s="24"/>
      <c r="C31" s="22"/>
      <c r="D31" s="22"/>
      <c r="E31" s="22"/>
      <c r="F31" s="22"/>
      <c r="G31" s="22"/>
      <c r="H31" s="22"/>
      <c r="I31" s="22"/>
      <c r="J31" s="22">
        <v>1541278</v>
      </c>
      <c r="K31" s="22">
        <v>1697900</v>
      </c>
      <c r="L31" s="22">
        <v>2129486</v>
      </c>
      <c r="M31" s="22">
        <v>3419755</v>
      </c>
      <c r="N31" s="31">
        <v>3930878.6</v>
      </c>
      <c r="O31" s="31">
        <v>5205871.8</v>
      </c>
      <c r="P31" s="31">
        <v>6305999</v>
      </c>
      <c r="Q31" s="31">
        <v>7315298.4</v>
      </c>
      <c r="R31" s="31">
        <v>7571366</v>
      </c>
      <c r="S31" s="31">
        <v>8676168.2</v>
      </c>
      <c r="T31" s="31">
        <v>10950544.3</v>
      </c>
      <c r="U31" s="31">
        <v>11613745.4</v>
      </c>
      <c r="V31" s="31">
        <v>17116248.3</v>
      </c>
      <c r="W31" s="31">
        <v>18173691.8</v>
      </c>
      <c r="X31" s="31">
        <v>19646730.1</v>
      </c>
    </row>
    <row r="32" spans="1:24" s="14" customFormat="1" ht="19.5" customHeight="1">
      <c r="A32" s="23" t="s">
        <v>90</v>
      </c>
      <c r="B32" s="24"/>
      <c r="C32" s="22"/>
      <c r="D32" s="22"/>
      <c r="E32" s="22"/>
      <c r="F32" s="22"/>
      <c r="G32" s="22"/>
      <c r="H32" s="22"/>
      <c r="I32" s="22"/>
      <c r="J32" s="22">
        <v>47601</v>
      </c>
      <c r="K32" s="22">
        <v>58962</v>
      </c>
      <c r="L32" s="22">
        <v>95794</v>
      </c>
      <c r="M32" s="22">
        <v>125895</v>
      </c>
      <c r="N32" s="31">
        <v>144706.6</v>
      </c>
      <c r="O32" s="31">
        <v>149204.7</v>
      </c>
      <c r="P32" s="31">
        <v>331466.4</v>
      </c>
      <c r="Q32" s="31">
        <v>394009.3</v>
      </c>
      <c r="R32" s="31">
        <v>628413</v>
      </c>
      <c r="S32" s="31">
        <v>594960.6</v>
      </c>
      <c r="T32" s="31">
        <v>599701.5</v>
      </c>
      <c r="U32" s="31">
        <v>392796.1</v>
      </c>
      <c r="V32" s="31">
        <v>379882</v>
      </c>
      <c r="W32" s="31">
        <v>303427</v>
      </c>
      <c r="X32" s="31">
        <v>535466.8</v>
      </c>
    </row>
    <row r="33" spans="1:24" s="14" customFormat="1" ht="19.5" customHeight="1">
      <c r="A33" s="23" t="s">
        <v>91</v>
      </c>
      <c r="B33" s="24">
        <v>1022</v>
      </c>
      <c r="C33" s="22">
        <v>988</v>
      </c>
      <c r="D33" s="22">
        <v>1545</v>
      </c>
      <c r="E33" s="22">
        <v>1557</v>
      </c>
      <c r="F33" s="22">
        <v>1764</v>
      </c>
      <c r="G33" s="22">
        <v>1911</v>
      </c>
      <c r="H33" s="22">
        <v>2156</v>
      </c>
      <c r="I33" s="22">
        <v>3441</v>
      </c>
      <c r="J33" s="22">
        <v>5118</v>
      </c>
      <c r="K33" s="22">
        <v>8936</v>
      </c>
      <c r="L33" s="22">
        <v>16765</v>
      </c>
      <c r="M33" s="22">
        <v>22953</v>
      </c>
      <c r="N33" s="31">
        <v>22604.9</v>
      </c>
      <c r="O33" s="31"/>
      <c r="P33" s="31">
        <v>48431.4</v>
      </c>
      <c r="Q33" s="31">
        <v>67486.3</v>
      </c>
      <c r="R33" s="31">
        <v>173390</v>
      </c>
      <c r="S33" s="31">
        <v>106896.9</v>
      </c>
      <c r="T33" s="31">
        <v>106689</v>
      </c>
      <c r="U33" s="31">
        <v>110671.2</v>
      </c>
      <c r="V33" s="31">
        <v>102323.5</v>
      </c>
      <c r="W33" s="31">
        <v>79459.1</v>
      </c>
      <c r="X33" s="31">
        <v>92556.1</v>
      </c>
    </row>
    <row r="34" spans="1:24" s="14" customFormat="1" ht="19.5" customHeight="1">
      <c r="A34" s="23" t="s">
        <v>92</v>
      </c>
      <c r="B34" s="24">
        <v>253</v>
      </c>
      <c r="C34" s="22">
        <v>342</v>
      </c>
      <c r="D34" s="22">
        <v>428</v>
      </c>
      <c r="E34" s="22">
        <v>387</v>
      </c>
      <c r="F34" s="22">
        <v>416</v>
      </c>
      <c r="G34" s="22">
        <v>434</v>
      </c>
      <c r="H34" s="22">
        <v>791</v>
      </c>
      <c r="I34" s="22">
        <v>1275</v>
      </c>
      <c r="J34" s="22">
        <v>1830</v>
      </c>
      <c r="K34" s="22">
        <v>3537</v>
      </c>
      <c r="L34" s="22">
        <v>4551</v>
      </c>
      <c r="M34" s="22">
        <v>6226</v>
      </c>
      <c r="N34" s="31">
        <v>7155.6</v>
      </c>
      <c r="O34" s="31">
        <v>9053.8</v>
      </c>
      <c r="P34" s="31">
        <v>14335.1</v>
      </c>
      <c r="Q34" s="31">
        <v>20182.2</v>
      </c>
      <c r="R34" s="31">
        <v>42723</v>
      </c>
      <c r="S34" s="31">
        <v>33851.5</v>
      </c>
      <c r="T34" s="31">
        <v>27103.9</v>
      </c>
      <c r="U34" s="31">
        <v>21367.2</v>
      </c>
      <c r="V34" s="31">
        <v>18596.8</v>
      </c>
      <c r="W34" s="31">
        <v>16714.1</v>
      </c>
      <c r="X34" s="31">
        <v>24411</v>
      </c>
    </row>
    <row r="35" spans="1:24" s="14" customFormat="1" ht="19.5" customHeight="1">
      <c r="A35" s="23" t="s">
        <v>93</v>
      </c>
      <c r="B35" s="24">
        <v>200523</v>
      </c>
      <c r="C35" s="22">
        <v>212549</v>
      </c>
      <c r="D35" s="22">
        <v>214108</v>
      </c>
      <c r="E35" s="22">
        <v>217183</v>
      </c>
      <c r="F35" s="22">
        <v>221758</v>
      </c>
      <c r="G35" s="22">
        <v>426045</v>
      </c>
      <c r="H35" s="22">
        <v>422561</v>
      </c>
      <c r="I35" s="22">
        <v>1084547</v>
      </c>
      <c r="J35" s="22">
        <v>1725127</v>
      </c>
      <c r="K35" s="22">
        <v>1919175</v>
      </c>
      <c r="L35" s="22">
        <v>2453382</v>
      </c>
      <c r="M35" s="22">
        <v>3935892</v>
      </c>
      <c r="N35" s="31">
        <v>4736838.5</v>
      </c>
      <c r="O35" s="31">
        <v>6386769.5</v>
      </c>
      <c r="P35" s="31">
        <v>8220981.2</v>
      </c>
      <c r="Q35" s="31">
        <v>9612138.8</v>
      </c>
      <c r="R35" s="31">
        <v>10370367</v>
      </c>
      <c r="S35" s="31">
        <v>11393875.2</v>
      </c>
      <c r="T35" s="31">
        <v>13050319.6</v>
      </c>
      <c r="U35" s="31">
        <v>13511428.5</v>
      </c>
      <c r="V35" s="31">
        <v>21833108.9</v>
      </c>
      <c r="W35" s="31">
        <v>23202073.8</v>
      </c>
      <c r="X35" s="31">
        <v>24902042</v>
      </c>
    </row>
    <row r="36" spans="1:24" s="14" customFormat="1" ht="19.5" customHeight="1">
      <c r="A36" s="23" t="s">
        <v>94</v>
      </c>
      <c r="B36" s="24">
        <v>169589</v>
      </c>
      <c r="C36" s="22">
        <v>171234</v>
      </c>
      <c r="D36" s="22">
        <v>178594</v>
      </c>
      <c r="E36" s="22">
        <v>178183</v>
      </c>
      <c r="F36" s="22">
        <v>178742</v>
      </c>
      <c r="G36" s="22">
        <v>360694</v>
      </c>
      <c r="H36" s="22">
        <v>336796</v>
      </c>
      <c r="I36" s="22">
        <v>966351</v>
      </c>
      <c r="J36" s="22">
        <v>1504532</v>
      </c>
      <c r="K36" s="22">
        <v>1539474</v>
      </c>
      <c r="L36" s="22">
        <v>1919244</v>
      </c>
      <c r="M36" s="22">
        <v>3129269</v>
      </c>
      <c r="N36" s="31">
        <v>3627402.9</v>
      </c>
      <c r="O36" s="31">
        <v>4703534.4</v>
      </c>
      <c r="P36" s="31">
        <v>6173957.3</v>
      </c>
      <c r="Q36" s="31">
        <v>7140911.2</v>
      </c>
      <c r="R36" s="31">
        <v>7824936</v>
      </c>
      <c r="S36" s="31">
        <v>8184595.3</v>
      </c>
      <c r="T36" s="31">
        <v>9695518.4</v>
      </c>
      <c r="U36" s="31">
        <v>10420769.4</v>
      </c>
      <c r="V36" s="31">
        <v>15574575.6</v>
      </c>
      <c r="W36" s="31">
        <v>17314501.8</v>
      </c>
      <c r="X36" s="31">
        <v>19459357</v>
      </c>
    </row>
    <row r="37" spans="1:24" s="14" customFormat="1" ht="19.5" customHeight="1">
      <c r="A37" s="23" t="s">
        <v>95</v>
      </c>
      <c r="B37" s="24">
        <v>30934</v>
      </c>
      <c r="C37" s="22">
        <v>41315</v>
      </c>
      <c r="D37" s="22">
        <v>35514</v>
      </c>
      <c r="E37" s="22">
        <v>39000</v>
      </c>
      <c r="F37" s="22">
        <v>33944</v>
      </c>
      <c r="G37" s="22">
        <v>65351</v>
      </c>
      <c r="H37" s="22">
        <v>85765</v>
      </c>
      <c r="I37" s="22">
        <v>118196</v>
      </c>
      <c r="J37" s="22">
        <v>220595</v>
      </c>
      <c r="K37" s="22">
        <v>379701</v>
      </c>
      <c r="L37" s="22">
        <v>534138</v>
      </c>
      <c r="M37" s="22">
        <v>806623</v>
      </c>
      <c r="N37" s="31">
        <v>1109435.6</v>
      </c>
      <c r="O37" s="31">
        <v>1683235.1</v>
      </c>
      <c r="P37" s="31">
        <v>2047023.9</v>
      </c>
      <c r="Q37" s="31">
        <v>2471227.6</v>
      </c>
      <c r="R37" s="31">
        <v>2545431</v>
      </c>
      <c r="S37" s="31">
        <v>3209279.9</v>
      </c>
      <c r="T37" s="31">
        <v>3354801.2</v>
      </c>
      <c r="U37" s="31">
        <v>3090659.1</v>
      </c>
      <c r="V37" s="31">
        <v>6258533.3</v>
      </c>
      <c r="W37" s="31">
        <v>5887572</v>
      </c>
      <c r="X37" s="31">
        <v>5442685</v>
      </c>
    </row>
    <row r="38" spans="1:24" s="14" customFormat="1" ht="19.5" customHeight="1">
      <c r="A38" s="23" t="s">
        <v>96</v>
      </c>
      <c r="B38" s="24"/>
      <c r="C38" s="22"/>
      <c r="D38" s="22"/>
      <c r="E38" s="22"/>
      <c r="F38" s="22"/>
      <c r="G38" s="22">
        <v>29759</v>
      </c>
      <c r="H38" s="22">
        <v>44813</v>
      </c>
      <c r="I38" s="22">
        <v>64517</v>
      </c>
      <c r="J38" s="22">
        <v>107165</v>
      </c>
      <c r="K38" s="22">
        <v>166285</v>
      </c>
      <c r="L38" s="22">
        <v>347595</v>
      </c>
      <c r="M38" s="22">
        <v>561249</v>
      </c>
      <c r="N38" s="31">
        <v>851867</v>
      </c>
      <c r="O38" s="31">
        <v>842637.1</v>
      </c>
      <c r="P38" s="31">
        <v>1455872.3</v>
      </c>
      <c r="Q38" s="31">
        <v>1772565.9</v>
      </c>
      <c r="R38" s="31">
        <v>1939598</v>
      </c>
      <c r="S38" s="31">
        <v>2533258.5</v>
      </c>
      <c r="T38" s="31">
        <v>2839028.7</v>
      </c>
      <c r="U38" s="31">
        <v>2581670.9</v>
      </c>
      <c r="V38" s="31">
        <v>4316771.3</v>
      </c>
      <c r="W38" s="31">
        <v>4096106.9</v>
      </c>
      <c r="X38" s="31">
        <v>3826747.5</v>
      </c>
    </row>
    <row r="39" spans="1:24" s="14" customFormat="1" ht="19.5" customHeight="1">
      <c r="A39" s="23" t="s">
        <v>164</v>
      </c>
      <c r="B39" s="24"/>
      <c r="C39" s="22"/>
      <c r="D39" s="22"/>
      <c r="E39" s="22"/>
      <c r="F39" s="22"/>
      <c r="G39" s="22"/>
      <c r="H39" s="22"/>
      <c r="I39" s="22"/>
      <c r="J39" s="22"/>
      <c r="K39" s="22" t="s">
        <v>72</v>
      </c>
      <c r="L39" s="22" t="s">
        <v>72</v>
      </c>
      <c r="M39" s="22" t="s">
        <v>72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14" customFormat="1" ht="19.5" customHeight="1">
      <c r="A40" s="23" t="s">
        <v>97</v>
      </c>
      <c r="B40" s="24">
        <v>63852</v>
      </c>
      <c r="C40" s="22">
        <v>43772</v>
      </c>
      <c r="D40" s="22">
        <v>79046</v>
      </c>
      <c r="E40" s="22">
        <v>52528</v>
      </c>
      <c r="F40" s="22">
        <v>85973</v>
      </c>
      <c r="G40" s="22">
        <v>90910</v>
      </c>
      <c r="H40" s="22">
        <v>206290</v>
      </c>
      <c r="I40" s="22">
        <v>220014</v>
      </c>
      <c r="J40" s="22">
        <v>548929</v>
      </c>
      <c r="K40" s="22">
        <v>391693</v>
      </c>
      <c r="L40" s="22">
        <v>615949</v>
      </c>
      <c r="M40" s="22">
        <v>725855</v>
      </c>
      <c r="N40" s="31">
        <v>872023.7</v>
      </c>
      <c r="O40" s="31">
        <v>1600309.4</v>
      </c>
      <c r="P40" s="31">
        <v>1747913.5</v>
      </c>
      <c r="Q40" s="31">
        <v>1340324.5</v>
      </c>
      <c r="R40" s="31">
        <v>1558175</v>
      </c>
      <c r="S40" s="31">
        <v>1983294.5</v>
      </c>
      <c r="T40" s="31">
        <v>1418101</v>
      </c>
      <c r="U40" s="31">
        <v>1874202.2</v>
      </c>
      <c r="V40" s="31">
        <v>4834325.5</v>
      </c>
      <c r="W40" s="31">
        <v>4394606.8</v>
      </c>
      <c r="X40" s="31">
        <v>4188663.6</v>
      </c>
    </row>
    <row r="41" spans="1:24" s="14" customFormat="1" ht="19.5" customHeight="1">
      <c r="A41" s="23" t="s">
        <v>98</v>
      </c>
      <c r="B41" s="24">
        <v>49308</v>
      </c>
      <c r="C41" s="22">
        <v>33421</v>
      </c>
      <c r="D41" s="22">
        <v>66994</v>
      </c>
      <c r="E41" s="22">
        <v>41478</v>
      </c>
      <c r="F41" s="22">
        <v>67939</v>
      </c>
      <c r="G41" s="22">
        <v>73565</v>
      </c>
      <c r="H41" s="22">
        <v>145985</v>
      </c>
      <c r="I41" s="22">
        <v>153901</v>
      </c>
      <c r="J41" s="22">
        <v>379488</v>
      </c>
      <c r="K41" s="22">
        <v>258746</v>
      </c>
      <c r="L41" s="22">
        <v>455344</v>
      </c>
      <c r="M41" s="22">
        <v>496269</v>
      </c>
      <c r="N41" s="31">
        <v>573945</v>
      </c>
      <c r="O41" s="31">
        <v>883854.2</v>
      </c>
      <c r="P41" s="31">
        <v>1171761</v>
      </c>
      <c r="Q41" s="31">
        <v>733055.5</v>
      </c>
      <c r="R41" s="31">
        <v>836198</v>
      </c>
      <c r="S41" s="31">
        <v>1319124.8</v>
      </c>
      <c r="T41" s="31">
        <v>1011886.7</v>
      </c>
      <c r="U41" s="31">
        <v>1581507</v>
      </c>
      <c r="V41" s="31">
        <v>3961321.2</v>
      </c>
      <c r="W41" s="31">
        <v>2864886.4</v>
      </c>
      <c r="X41" s="31">
        <v>2871747.3</v>
      </c>
    </row>
    <row r="42" spans="1:24" s="14" customFormat="1" ht="19.5" customHeight="1">
      <c r="A42" s="23" t="s">
        <v>99</v>
      </c>
      <c r="B42" s="24">
        <v>3391</v>
      </c>
      <c r="C42" s="22">
        <v>2313</v>
      </c>
      <c r="D42" s="22">
        <v>2982</v>
      </c>
      <c r="E42" s="22">
        <v>2656</v>
      </c>
      <c r="F42" s="22">
        <v>3541</v>
      </c>
      <c r="G42" s="22">
        <v>4524</v>
      </c>
      <c r="H42" s="22">
        <v>9853</v>
      </c>
      <c r="I42" s="22">
        <v>11613</v>
      </c>
      <c r="J42" s="22">
        <v>32392</v>
      </c>
      <c r="K42" s="22">
        <v>22253</v>
      </c>
      <c r="L42" s="22">
        <v>36470</v>
      </c>
      <c r="M42" s="22">
        <v>42094</v>
      </c>
      <c r="N42" s="31">
        <v>57692.3</v>
      </c>
      <c r="O42" s="31">
        <v>116563.4</v>
      </c>
      <c r="P42" s="31">
        <v>165139.2</v>
      </c>
      <c r="Q42" s="31">
        <v>169469.8</v>
      </c>
      <c r="R42" s="31">
        <v>248986</v>
      </c>
      <c r="S42" s="31">
        <v>290600.1</v>
      </c>
      <c r="T42" s="31">
        <v>160398.2</v>
      </c>
      <c r="U42" s="31">
        <v>172594.1</v>
      </c>
      <c r="V42" s="31">
        <v>306966</v>
      </c>
      <c r="W42" s="31">
        <v>181430.1</v>
      </c>
      <c r="X42" s="31">
        <v>209873.5</v>
      </c>
    </row>
    <row r="43" spans="1:24" s="14" customFormat="1" ht="19.5" customHeight="1">
      <c r="A43" s="23" t="s">
        <v>100</v>
      </c>
      <c r="B43" s="24"/>
      <c r="C43" s="22"/>
      <c r="D43" s="22"/>
      <c r="E43" s="22"/>
      <c r="F43" s="22"/>
      <c r="G43" s="22"/>
      <c r="H43" s="22"/>
      <c r="I43" s="22"/>
      <c r="J43" s="22">
        <v>130471</v>
      </c>
      <c r="K43" s="22">
        <v>98633</v>
      </c>
      <c r="L43" s="22">
        <v>101378</v>
      </c>
      <c r="M43" s="22">
        <v>163793</v>
      </c>
      <c r="N43" s="31">
        <v>203267.5</v>
      </c>
      <c r="O43" s="31">
        <v>559524.9</v>
      </c>
      <c r="P43" s="31">
        <v>408279.2</v>
      </c>
      <c r="Q43" s="31"/>
      <c r="R43" s="31"/>
      <c r="S43" s="31"/>
      <c r="T43" s="31"/>
      <c r="U43" s="31"/>
      <c r="V43" s="31"/>
      <c r="W43" s="31"/>
      <c r="X43" s="31"/>
    </row>
    <row r="44" spans="1:24" s="14" customFormat="1" ht="19.5" customHeight="1">
      <c r="A44" s="23" t="s">
        <v>101</v>
      </c>
      <c r="B44" s="24">
        <v>142</v>
      </c>
      <c r="C44" s="22">
        <v>79</v>
      </c>
      <c r="D44" s="22">
        <v>50</v>
      </c>
      <c r="E44" s="22">
        <v>72</v>
      </c>
      <c r="F44" s="22">
        <v>151</v>
      </c>
      <c r="G44" s="22">
        <v>148</v>
      </c>
      <c r="H44" s="22">
        <v>291</v>
      </c>
      <c r="I44" s="22">
        <v>2437</v>
      </c>
      <c r="J44" s="22">
        <v>407</v>
      </c>
      <c r="K44" s="22">
        <v>1968</v>
      </c>
      <c r="L44" s="22">
        <v>939</v>
      </c>
      <c r="M44" s="22">
        <v>2256</v>
      </c>
      <c r="N44" s="31">
        <v>4348.6</v>
      </c>
      <c r="O44" s="31">
        <v>3995.4</v>
      </c>
      <c r="P44" s="31">
        <v>14473.8</v>
      </c>
      <c r="Q44" s="31">
        <v>8692.5</v>
      </c>
      <c r="R44" s="31">
        <v>8014</v>
      </c>
      <c r="S44" s="31">
        <v>4813</v>
      </c>
      <c r="T44" s="31">
        <v>5527.3</v>
      </c>
      <c r="U44" s="31">
        <v>566</v>
      </c>
      <c r="V44" s="31">
        <v>-2616.1</v>
      </c>
      <c r="W44" s="31">
        <v>10240.3</v>
      </c>
      <c r="X44" s="31">
        <v>6303</v>
      </c>
    </row>
    <row r="45" spans="1:24" s="14" customFormat="1" ht="19.5" customHeight="1">
      <c r="A45" s="23" t="s">
        <v>102</v>
      </c>
      <c r="B45" s="24">
        <v>1316</v>
      </c>
      <c r="C45" s="22">
        <v>299</v>
      </c>
      <c r="D45" s="22">
        <v>174</v>
      </c>
      <c r="E45" s="22">
        <v>561</v>
      </c>
      <c r="F45" s="22">
        <v>813</v>
      </c>
      <c r="G45" s="22">
        <v>1452</v>
      </c>
      <c r="H45" s="22">
        <v>934</v>
      </c>
      <c r="I45" s="22">
        <v>2648</v>
      </c>
      <c r="J45" s="22">
        <v>6578</v>
      </c>
      <c r="K45" s="22">
        <v>12061</v>
      </c>
      <c r="L45" s="22">
        <v>22757</v>
      </c>
      <c r="M45" s="22">
        <v>23699</v>
      </c>
      <c r="N45" s="31">
        <v>37123.9</v>
      </c>
      <c r="O45" s="31">
        <v>42564.4</v>
      </c>
      <c r="P45" s="31">
        <v>35935.7</v>
      </c>
      <c r="Q45" s="31">
        <v>40807.4</v>
      </c>
      <c r="R45" s="31">
        <v>35567</v>
      </c>
      <c r="S45" s="31">
        <v>50623.3</v>
      </c>
      <c r="T45" s="31">
        <v>73446.6</v>
      </c>
      <c r="U45" s="31">
        <v>82693</v>
      </c>
      <c r="V45" s="31">
        <v>119176.4</v>
      </c>
      <c r="W45" s="31">
        <v>154482.7</v>
      </c>
      <c r="X45" s="31">
        <v>169378.7</v>
      </c>
    </row>
    <row r="46" spans="1:24" s="14" customFormat="1" ht="19.5" customHeight="1">
      <c r="A46" s="23" t="s">
        <v>103</v>
      </c>
      <c r="B46" s="24">
        <v>10507</v>
      </c>
      <c r="C46" s="22">
        <v>6575</v>
      </c>
      <c r="D46" s="22">
        <v>7218</v>
      </c>
      <c r="E46" s="22">
        <v>5477</v>
      </c>
      <c r="F46" s="22">
        <v>5860</v>
      </c>
      <c r="G46" s="22">
        <v>4912</v>
      </c>
      <c r="H46" s="22">
        <v>6778</v>
      </c>
      <c r="I46" s="22">
        <v>8229</v>
      </c>
      <c r="J46" s="22">
        <v>12239</v>
      </c>
      <c r="K46" s="22">
        <v>18673</v>
      </c>
      <c r="L46" s="22">
        <v>25298</v>
      </c>
      <c r="M46" s="22">
        <v>35642</v>
      </c>
      <c r="N46" s="31">
        <v>42648.4</v>
      </c>
      <c r="O46" s="31">
        <v>52033.6</v>
      </c>
      <c r="P46" s="31">
        <v>70024.2</v>
      </c>
      <c r="Q46" s="31">
        <v>100876.6</v>
      </c>
      <c r="R46" s="31">
        <v>99995</v>
      </c>
      <c r="S46" s="31">
        <v>107700.3</v>
      </c>
      <c r="T46" s="31">
        <v>126594.2</v>
      </c>
      <c r="U46" s="31">
        <v>97075.8</v>
      </c>
      <c r="V46" s="31">
        <v>111359.8</v>
      </c>
      <c r="W46" s="31">
        <v>126928.2</v>
      </c>
      <c r="X46" s="31">
        <v>126406.5</v>
      </c>
    </row>
    <row r="47" spans="1:24" s="14" customFormat="1" ht="19.5" customHeight="1">
      <c r="A47" s="23" t="s">
        <v>104</v>
      </c>
      <c r="B47" s="24"/>
      <c r="C47" s="22"/>
      <c r="D47" s="22"/>
      <c r="E47" s="22"/>
      <c r="F47" s="22"/>
      <c r="G47" s="22"/>
      <c r="H47" s="22"/>
      <c r="I47" s="22"/>
      <c r="J47" s="22">
        <v>1399</v>
      </c>
      <c r="K47" s="22">
        <v>576</v>
      </c>
      <c r="L47" s="22">
        <v>1466</v>
      </c>
      <c r="M47" s="22">
        <v>2071</v>
      </c>
      <c r="N47" s="31">
        <v>4486.3</v>
      </c>
      <c r="O47" s="31">
        <v>4586</v>
      </c>
      <c r="P47" s="31">
        <v>5489.6</v>
      </c>
      <c r="Q47" s="31">
        <v>8531.4</v>
      </c>
      <c r="R47" s="31">
        <v>6884</v>
      </c>
      <c r="S47" s="31">
        <v>9904.8</v>
      </c>
      <c r="T47" s="31">
        <v>6513.7</v>
      </c>
      <c r="U47" s="31">
        <v>5869.3</v>
      </c>
      <c r="V47" s="31">
        <v>10437.9</v>
      </c>
      <c r="W47" s="31"/>
      <c r="X47" s="31"/>
    </row>
    <row r="48" spans="1:24" s="14" customFormat="1" ht="19.5" customHeight="1">
      <c r="A48" s="23" t="s">
        <v>105</v>
      </c>
      <c r="B48" s="24"/>
      <c r="C48" s="22"/>
      <c r="D48" s="22"/>
      <c r="E48" s="22"/>
      <c r="F48" s="22"/>
      <c r="G48" s="22"/>
      <c r="H48" s="22">
        <v>1729</v>
      </c>
      <c r="I48" s="22">
        <v>1878</v>
      </c>
      <c r="J48" s="22">
        <v>3686</v>
      </c>
      <c r="K48" s="22">
        <v>10871</v>
      </c>
      <c r="L48" s="22">
        <v>5337</v>
      </c>
      <c r="M48" s="22">
        <v>10054</v>
      </c>
      <c r="N48" s="31">
        <v>27099</v>
      </c>
      <c r="O48" s="31">
        <v>21715.7</v>
      </c>
      <c r="P48" s="31">
        <v>35216.7</v>
      </c>
      <c r="Q48" s="31">
        <v>41737.3</v>
      </c>
      <c r="R48" s="31">
        <v>53268</v>
      </c>
      <c r="S48" s="31">
        <v>74388.4</v>
      </c>
      <c r="T48" s="31">
        <v>66703.9</v>
      </c>
      <c r="U48" s="31">
        <v>46475.1</v>
      </c>
      <c r="V48" s="31">
        <v>104523.8</v>
      </c>
      <c r="W48" s="31">
        <v>32505.9</v>
      </c>
      <c r="X48" s="31">
        <v>68577.8</v>
      </c>
    </row>
    <row r="49" spans="1:24" s="14" customFormat="1" ht="19.5" customHeight="1">
      <c r="A49" s="23" t="s">
        <v>106</v>
      </c>
      <c r="B49" s="24"/>
      <c r="C49" s="22"/>
      <c r="D49" s="22"/>
      <c r="E49" s="22"/>
      <c r="F49" s="22"/>
      <c r="G49" s="22"/>
      <c r="H49" s="22"/>
      <c r="I49" s="22"/>
      <c r="J49" s="22">
        <v>114953</v>
      </c>
      <c r="K49" s="22">
        <v>71057</v>
      </c>
      <c r="L49" s="22">
        <v>71682</v>
      </c>
      <c r="M49" s="22">
        <v>120353</v>
      </c>
      <c r="N49" s="31">
        <v>138155.5</v>
      </c>
      <c r="O49" s="31">
        <v>491521.3</v>
      </c>
      <c r="P49" s="31">
        <v>284911.4</v>
      </c>
      <c r="Q49" s="31">
        <v>308481</v>
      </c>
      <c r="R49" s="31">
        <v>331013</v>
      </c>
      <c r="S49" s="31">
        <v>320997.9</v>
      </c>
      <c r="T49" s="31">
        <v>128919.8</v>
      </c>
      <c r="U49" s="31">
        <v>-113895.3</v>
      </c>
      <c r="V49" s="31">
        <v>620692.7</v>
      </c>
      <c r="W49" s="31">
        <v>859464.1</v>
      </c>
      <c r="X49" s="31">
        <v>765481.1</v>
      </c>
    </row>
    <row r="50" spans="1:24" s="14" customFormat="1" ht="19.5" customHeight="1">
      <c r="A50" s="23" t="s">
        <v>107</v>
      </c>
      <c r="B50" s="24">
        <v>1865</v>
      </c>
      <c r="C50" s="22">
        <v>1599</v>
      </c>
      <c r="D50" s="22">
        <v>2508</v>
      </c>
      <c r="E50" s="22">
        <v>3051</v>
      </c>
      <c r="F50" s="22">
        <v>8589</v>
      </c>
      <c r="G50" s="22">
        <v>7497</v>
      </c>
      <c r="H50" s="22">
        <v>41965</v>
      </c>
      <c r="I50" s="22">
        <v>44579</v>
      </c>
      <c r="J50" s="22">
        <v>114431</v>
      </c>
      <c r="K50" s="22">
        <v>72997</v>
      </c>
      <c r="L50" s="22">
        <v>73562</v>
      </c>
      <c r="M50" s="22">
        <v>115044</v>
      </c>
      <c r="N50" s="31">
        <v>135069.8</v>
      </c>
      <c r="O50" s="31">
        <v>485615.1</v>
      </c>
      <c r="P50" s="31">
        <v>299976.5</v>
      </c>
      <c r="Q50" s="31">
        <v>324048.3</v>
      </c>
      <c r="R50" s="31">
        <v>340593</v>
      </c>
      <c r="S50" s="31">
        <v>351584.4</v>
      </c>
      <c r="T50" s="31">
        <v>140231.3</v>
      </c>
      <c r="U50" s="31">
        <v>-108347.9</v>
      </c>
      <c r="V50" s="31">
        <v>641128.6</v>
      </c>
      <c r="W50" s="31">
        <v>898630.4</v>
      </c>
      <c r="X50" s="31">
        <v>804610.6</v>
      </c>
    </row>
    <row r="51" spans="1:24" s="14" customFormat="1" ht="19.5" customHeight="1">
      <c r="A51" s="23" t="s">
        <v>108</v>
      </c>
      <c r="B51" s="24"/>
      <c r="C51" s="22"/>
      <c r="D51" s="22"/>
      <c r="E51" s="22"/>
      <c r="F51" s="22"/>
      <c r="G51" s="22"/>
      <c r="H51" s="22"/>
      <c r="I51" s="22"/>
      <c r="J51" s="22">
        <v>180</v>
      </c>
      <c r="K51" s="22">
        <v>239</v>
      </c>
      <c r="L51" s="22">
        <v>430</v>
      </c>
      <c r="M51" s="22">
        <v>795</v>
      </c>
      <c r="N51" s="31">
        <v>1012.7</v>
      </c>
      <c r="O51" s="31">
        <v>803.7</v>
      </c>
      <c r="P51" s="31">
        <v>32704</v>
      </c>
      <c r="Q51" s="31"/>
      <c r="R51" s="31"/>
      <c r="S51" s="31"/>
      <c r="T51" s="31"/>
      <c r="U51" s="31"/>
      <c r="V51" s="31"/>
      <c r="W51" s="31"/>
      <c r="X51" s="31"/>
    </row>
    <row r="52" spans="1:24" s="14" customFormat="1" ht="19.5" customHeight="1">
      <c r="A52" s="23" t="s">
        <v>109</v>
      </c>
      <c r="B52" s="24"/>
      <c r="C52" s="22"/>
      <c r="D52" s="22"/>
      <c r="E52" s="22"/>
      <c r="F52" s="22"/>
      <c r="G52" s="22"/>
      <c r="H52" s="22"/>
      <c r="I52" s="22"/>
      <c r="J52" s="22"/>
      <c r="K52" s="22" t="s">
        <v>72</v>
      </c>
      <c r="L52" s="22" t="s">
        <v>72</v>
      </c>
      <c r="M52" s="2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14" customFormat="1" ht="19.5" customHeight="1">
      <c r="A53" s="23" t="s">
        <v>110</v>
      </c>
      <c r="B53" s="24">
        <v>606</v>
      </c>
      <c r="C53" s="22">
        <v>653</v>
      </c>
      <c r="D53" s="22">
        <v>932</v>
      </c>
      <c r="E53" s="22">
        <v>983</v>
      </c>
      <c r="F53" s="22">
        <v>1216</v>
      </c>
      <c r="G53" s="22">
        <v>984</v>
      </c>
      <c r="H53" s="22">
        <v>1467</v>
      </c>
      <c r="I53" s="22">
        <v>1841</v>
      </c>
      <c r="J53" s="22">
        <v>3411</v>
      </c>
      <c r="K53" s="22">
        <v>4701</v>
      </c>
      <c r="L53" s="22">
        <v>6873</v>
      </c>
      <c r="M53" s="22">
        <v>9401</v>
      </c>
      <c r="N53" s="31">
        <v>15739.3</v>
      </c>
      <c r="O53" s="31">
        <v>15515.4</v>
      </c>
      <c r="P53" s="31">
        <v>24219.8</v>
      </c>
      <c r="Q53" s="31">
        <v>33151.4</v>
      </c>
      <c r="R53" s="31">
        <v>29893</v>
      </c>
      <c r="S53" s="31">
        <v>37824.4</v>
      </c>
      <c r="T53" s="31">
        <v>49477.5</v>
      </c>
      <c r="U53" s="31">
        <v>42755.9</v>
      </c>
      <c r="V53" s="31">
        <v>61937.9</v>
      </c>
      <c r="W53" s="31">
        <v>77192.9</v>
      </c>
      <c r="X53" s="31">
        <v>79295.3</v>
      </c>
    </row>
    <row r="54" spans="1:24" s="14" customFormat="1" ht="19.5" customHeight="1">
      <c r="A54" s="23" t="s">
        <v>111</v>
      </c>
      <c r="B54" s="24"/>
      <c r="C54" s="22"/>
      <c r="D54" s="22"/>
      <c r="E54" s="22"/>
      <c r="F54" s="22"/>
      <c r="G54" s="22"/>
      <c r="H54" s="22"/>
      <c r="I54" s="22"/>
      <c r="J54" s="22">
        <v>454</v>
      </c>
      <c r="K54" s="22">
        <v>521</v>
      </c>
      <c r="L54" s="22">
        <v>811</v>
      </c>
      <c r="M54" s="22">
        <v>1111</v>
      </c>
      <c r="N54" s="31">
        <v>948.6</v>
      </c>
      <c r="O54" s="31">
        <v>929.9</v>
      </c>
      <c r="P54" s="31">
        <v>1304</v>
      </c>
      <c r="Q54" s="31"/>
      <c r="R54" s="31"/>
      <c r="S54" s="31"/>
      <c r="T54" s="31"/>
      <c r="U54" s="31"/>
      <c r="V54" s="31"/>
      <c r="W54" s="31"/>
      <c r="X54" s="31"/>
    </row>
    <row r="55" spans="1:24" s="14" customFormat="1" ht="19.5" customHeight="1" thickBot="1">
      <c r="A55" s="25" t="s">
        <v>112</v>
      </c>
      <c r="B55" s="26">
        <v>796</v>
      </c>
      <c r="C55" s="27">
        <v>584</v>
      </c>
      <c r="D55" s="27">
        <v>629</v>
      </c>
      <c r="E55" s="27">
        <v>603</v>
      </c>
      <c r="F55" s="27">
        <v>615</v>
      </c>
      <c r="G55" s="27">
        <v>576</v>
      </c>
      <c r="H55" s="27">
        <v>754</v>
      </c>
      <c r="I55" s="27">
        <v>784</v>
      </c>
      <c r="J55" s="27">
        <v>1174</v>
      </c>
      <c r="K55" s="27">
        <v>1333</v>
      </c>
      <c r="L55" s="27">
        <v>1516</v>
      </c>
      <c r="M55" s="27">
        <v>2071</v>
      </c>
      <c r="N55" s="32">
        <v>2383</v>
      </c>
      <c r="O55" s="32">
        <v>248.3</v>
      </c>
      <c r="P55" s="32">
        <v>3393</v>
      </c>
      <c r="Q55" s="32"/>
      <c r="R55" s="32"/>
      <c r="S55" s="32"/>
      <c r="T55" s="32"/>
      <c r="U55" s="32"/>
      <c r="V55" s="32"/>
      <c r="W55" s="32"/>
      <c r="X55" s="32"/>
    </row>
  </sheetData>
  <sheetProtection/>
  <mergeCells count="1">
    <mergeCell ref="A1:M1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张佳丁</dc:creator>
  <cp:keywords/>
  <dc:description/>
  <cp:lastModifiedBy>M70687T5</cp:lastModifiedBy>
  <cp:lastPrinted>2019-09-25T06:12:30Z</cp:lastPrinted>
  <dcterms:created xsi:type="dcterms:W3CDTF">2008-08-07T02:42:00Z</dcterms:created>
  <dcterms:modified xsi:type="dcterms:W3CDTF">2020-08-26T09:28:06Z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